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'Лист1'!$A$1:$G$97</definedName>
  </definedNames>
  <calcPr fullCalcOnLoad="1"/>
</workbook>
</file>

<file path=xl/sharedStrings.xml><?xml version="1.0" encoding="utf-8"?>
<sst xmlns="http://schemas.openxmlformats.org/spreadsheetml/2006/main" count="239" uniqueCount="167">
  <si>
    <t>Единый налог на вменённый доход для отдельных видов деятельности</t>
  </si>
  <si>
    <t>000 1 11 05020 00 0000 120</t>
  </si>
  <si>
    <t>Плата за негативное воздействие на окружающую среду</t>
  </si>
  <si>
    <t>Арендная плата за земли после разграничения государственной собственности на землю и поступления от продажи права на заключение  договоров аренды указанных земельных участков</t>
  </si>
  <si>
    <t>Единый сельскохозяйственный налог</t>
  </si>
  <si>
    <t>Арендная плата и поступления от продажи права на заключение договоров аренды за земли, находящиеся в  собственности муниципальных районов</t>
  </si>
  <si>
    <t>000 1 11 05025 05 0000 120</t>
  </si>
  <si>
    <t>Прочие поступления от использования имущества, находящегося в  собственности муниципальных районов</t>
  </si>
  <si>
    <t>Выполне ние плана в% к год. назнач.</t>
  </si>
  <si>
    <t>ЗАДОЛЖЕННОСТЬ И ПЕРЕРАСЧЁТЫ ПО ОТМЕНЁННЫМ НАЛОГАМ, СБОРАМ ИНЫМ ОБЯЗАТЕЛЬНЫМ ПЛАТЕЖАМ</t>
  </si>
  <si>
    <t>000 1 09 00000 00 0000 000</t>
  </si>
  <si>
    <t>Земельный налог (по обязательствам, возникшим до 1 января 2006 г.)</t>
  </si>
  <si>
    <t>000 1 09 04050 03 0000 110</t>
  </si>
  <si>
    <t>Налог с продаж</t>
  </si>
  <si>
    <t>000 1 09 06010 02 0000 110</t>
  </si>
  <si>
    <t>Налог на имущество предприятий</t>
  </si>
  <si>
    <t>000 1 09 04010 02 0000 110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</si>
  <si>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</si>
  <si>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000 1 08 07130 01  0000 110</t>
  </si>
  <si>
    <t>Государственная пошлина за государственную регистрацию средств массовой информации,а также за выдачу дубликата свидетельства о такой регистрации</t>
  </si>
  <si>
    <t>000 1 09 03025 01 0000 110</t>
  </si>
  <si>
    <t xml:space="preserve">Платежи за добычу других полезных ископаемых                                                                                                                                    </t>
  </si>
  <si>
    <t>муниципального района</t>
  </si>
  <si>
    <t>Прочие местные налоги и сборы</t>
  </si>
  <si>
    <t>Прочие субвенции бюджетам муниципальных районов</t>
  </si>
  <si>
    <t>Субвенции бюджетам муниципальных районов на выполнение передаваемых полномочий субъектов РФ</t>
  </si>
  <si>
    <t>отклонение</t>
  </si>
  <si>
    <t>Налог на прибыль организаций, зачислявшийся до 1 янв 2005 года в местные бюджеты, мобилизуемый на территориях муниципальных районов</t>
  </si>
  <si>
    <t>000 1 09 01030 05 0000 110</t>
  </si>
  <si>
    <t>Целевые сборы с граждан и предприятий,учреждений,организаций на содержание милиции,на благоустройство территории и т.д.</t>
  </si>
  <si>
    <t>000 1 09 07030 05 0000 110</t>
  </si>
  <si>
    <t>000 1 09 07050 05 0000 110</t>
  </si>
  <si>
    <t>План 2008г. сумма тыс.руб.</t>
  </si>
  <si>
    <t xml:space="preserve">Дотации бюджетам муниципальных районов на выравнивание уровня бюджетной обеспеченности </t>
  </si>
  <si>
    <t>Прочие субсидии бюджетам муниципальных районов</t>
  </si>
  <si>
    <t>Субвенции бюджетам муниципальных районов на  предоставление гражданам субсидий на оплату жилого помещения и коммунальных услуг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</si>
  <si>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заключёнными соглашениями</t>
  </si>
  <si>
    <t>Доходы от продажи земельных участков, государственная собственность на которые не разграничена и которые расположеныв границах поселений</t>
  </si>
  <si>
    <t>Прочие безвозмездные поступления в бюджеты муниципальных районов</t>
  </si>
  <si>
    <t>Приложение № 1</t>
  </si>
  <si>
    <t>к решению Думы Тулунского</t>
  </si>
  <si>
    <t>тыс. руб.</t>
  </si>
  <si>
    <t xml:space="preserve"> Кассовое исполнение     </t>
  </si>
  <si>
    <t xml:space="preserve">Код  бюджетной классификации </t>
  </si>
  <si>
    <t>Наименование показателя</t>
  </si>
  <si>
    <t>главного администратора доходов</t>
  </si>
  <si>
    <t>доходов районного бюджета</t>
  </si>
  <si>
    <t>ДОХОДЫ ВСЕГО</t>
  </si>
  <si>
    <t xml:space="preserve"> 1 16 25030 01 0000 140</t>
  </si>
  <si>
    <t>Федеральная служба по ветеринарному и фитосанитарному надзору</t>
  </si>
  <si>
    <t>081</t>
  </si>
  <si>
    <t xml:space="preserve">  1 16 90050 05 0000 140</t>
  </si>
  <si>
    <t>Федеральная налоговая служба</t>
  </si>
  <si>
    <t>182</t>
  </si>
  <si>
    <t xml:space="preserve"> 1 05 02000 02 0000 110</t>
  </si>
  <si>
    <t xml:space="preserve"> 1 05 03000 01 0000 110</t>
  </si>
  <si>
    <t>Министерство внутренних дел Российской Федерации</t>
  </si>
  <si>
    <t>188</t>
  </si>
  <si>
    <t>Федеральная миграционная служба</t>
  </si>
  <si>
    <t>192</t>
  </si>
  <si>
    <t xml:space="preserve"> 1 12 01000 01 0000 120</t>
  </si>
  <si>
    <t>Администрация Тулунского муниципального района</t>
  </si>
  <si>
    <t>903</t>
  </si>
  <si>
    <t>Управление по культуре, молодёжной политике и спорту администрации Тулунского муниципального района</t>
  </si>
  <si>
    <t>957</t>
  </si>
  <si>
    <t>Комитет по управлению муниципальным имуществом администрации Тулунского муниципального района</t>
  </si>
  <si>
    <t>966</t>
  </si>
  <si>
    <t xml:space="preserve"> 1 11 09045 05 0000 120</t>
  </si>
  <si>
    <t>973</t>
  </si>
  <si>
    <t>992</t>
  </si>
  <si>
    <t xml:space="preserve"> 2 02 01001 05 0000 151</t>
  </si>
  <si>
    <t xml:space="preserve"> 2 02 02999 05 0000 151</t>
  </si>
  <si>
    <t xml:space="preserve"> 2 02 03022 05 0000 151 </t>
  </si>
  <si>
    <t xml:space="preserve"> 2 02 03024 05 0000 151 </t>
  </si>
  <si>
    <t xml:space="preserve"> 2 02 03999 05 0000 151 </t>
  </si>
  <si>
    <t xml:space="preserve"> 2 02 04014 05 0000 151</t>
  </si>
  <si>
    <t xml:space="preserve"> 2 07 05000 05 0000 180</t>
  </si>
  <si>
    <t>Федеральная служба по надзору в сфере природопользования</t>
  </si>
  <si>
    <t>048</t>
  </si>
  <si>
    <t>177</t>
  </si>
  <si>
    <t>Министерство Российской Федерации по делам гражданской обороны, чрезвычайным ситуациям и ликвидации последствий стихийных бедствий</t>
  </si>
  <si>
    <t>Министерство природных ресурсов и экологии Иркутской области</t>
  </si>
  <si>
    <t>815</t>
  </si>
  <si>
    <t>Денежные взыскания (штрафы) за нарушение  законодательства в области охраны окружающей среды</t>
  </si>
  <si>
    <t>Денежные взыскания (штрафы) за нарушение  законодательства об охране и использовании животного мира</t>
  </si>
  <si>
    <t xml:space="preserve"> 1 16 25050 01 0000 140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</si>
  <si>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</si>
  <si>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Дотации бюджетам муниципальных районов на поддержку мер по обеспечению сбалансированности бюджетов </t>
  </si>
  <si>
    <t xml:space="preserve"> 2 02 01003 05 0000 151</t>
  </si>
  <si>
    <t>Тулунского муниципального</t>
  </si>
  <si>
    <t xml:space="preserve">Денежные взыскания (штрафы) за нарушение земельного законодательства </t>
  </si>
  <si>
    <t xml:space="preserve"> 1 01 02030 01 0000 110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</si>
  <si>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</si>
  <si>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2 19 05000 05 0000 151</t>
  </si>
  <si>
    <t xml:space="preserve"> 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</si>
  <si>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</t>
  </si>
  <si>
    <t xml:space="preserve"> 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</si>
  <si>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</si>
  <si>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</si>
  <si>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</si>
  <si>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1 08 03010 01 0000 110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</si>
  <si>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</si>
  <si>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1 13 01995 05 0000 130</t>
  </si>
  <si>
    <t>1 13 02995 05 0000 130</t>
  </si>
  <si>
    <t>Прочие доходы от оказания платных услуг (работ) получателями средств бюджетов муниципальных районов</t>
  </si>
  <si>
    <t>Прочие доходы от компенсации затрат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</si>
  <si>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</si>
  <si>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1 11 05013 10 0000 120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</si>
  <si>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</si>
  <si>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 xml:space="preserve"> 2 02 02009 05 0000 151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</si>
  <si>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</si>
  <si>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 xml:space="preserve"> 2 02 02150 05 0000 151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</si>
  <si>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</si>
  <si>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1 16 08010 01 0000 140</t>
  </si>
  <si>
    <t xml:space="preserve"> 1 08  07084 01 0000 130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</si>
  <si>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</si>
  <si>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1 11 05025 05 0000 120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</si>
  <si>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</si>
  <si>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1 11 05035 05 0000 120</t>
  </si>
  <si>
    <t>Доходы от реализации иного имущества, находящегося в собственности муниципальных районов, в части реализации основных средств по указанному имуществу</t>
  </si>
  <si>
    <t xml:space="preserve"> 1 14 02053 05 0000 410</t>
  </si>
  <si>
    <t xml:space="preserve"> 1 14 06013 10 0000 430</t>
  </si>
  <si>
    <t>Управление сельского хозяйства администрации Тулунского муниципального районайона</t>
  </si>
  <si>
    <t>956</t>
  </si>
  <si>
    <t xml:space="preserve">Прочие доходы от компенсации затрат бюджетов муниципальных районов </t>
  </si>
  <si>
    <t>Прочие межбюджетные трансферты, передаваемые бюджетам муниципальных районов</t>
  </si>
  <si>
    <t xml:space="preserve"> 2 02 04999 05 0000 151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</si>
  <si>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</si>
  <si>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 1 05 04000 02 0000 110</t>
  </si>
  <si>
    <t>Комитет по финансам  администрации Тулунского муниципального района</t>
  </si>
  <si>
    <t>Управление  образования администрации Тулунского муниципального района</t>
  </si>
  <si>
    <t xml:space="preserve"> района за 2014 год"</t>
  </si>
  <si>
    <t xml:space="preserve">от "_____"______2015г. №_____   </t>
  </si>
  <si>
    <t>Федеральное агенство по рыболовству</t>
  </si>
  <si>
    <t>076</t>
  </si>
  <si>
    <t>Прочие поступления от денежных взысканий (штрафов) и иных сумм в возмещение ущерба, зачисляемые в бюджеты муниципальных районов (федеральные государственные органы, Банк России, органы управления государственными внебюджетными фондами Российской Федерации)</t>
  </si>
  <si>
    <t>1 16 90050 05 6000 140</t>
  </si>
  <si>
    <t xml:space="preserve"> 1 16 25060 01 6000 140</t>
  </si>
  <si>
    <t xml:space="preserve">  1 16 90050 05 6000 140</t>
  </si>
  <si>
    <t>100</t>
  </si>
  <si>
    <t>Федеральное казначейство</t>
  </si>
  <si>
    <t xml:space="preserve"> 1 03  02200 01 0000 110</t>
  </si>
  <si>
    <t xml:space="preserve">Доходы от уплаты акцизов </t>
  </si>
  <si>
    <t>Федеральная служба по надзору в сфере защиты прав потребителей и благополучия человека</t>
  </si>
  <si>
    <t>141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</si>
  <si>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(федеральные государственные органы, Банк России, органы управления государственными внебюджетными фондами Российской Федерации</t>
  </si>
  <si>
    <t xml:space="preserve">  1 16 28000 01 6000 140</t>
  </si>
  <si>
    <t xml:space="preserve">  1 16 90050 05 7000 140</t>
  </si>
  <si>
    <t xml:space="preserve">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</si>
  <si>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</si>
  <si>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 xml:space="preserve"> 1 16 03030 01 6000 140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</si>
  <si>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</si>
  <si>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 1 16 43000 01 6000 140</t>
  </si>
  <si>
    <t>809</t>
  </si>
  <si>
    <t>Министерство сельского хозяйства</t>
  </si>
  <si>
    <t>Суммы по искам о возмещении вреда, причиненного окружающей среде, подлежащие зачислению в бюджеты муниципальных районов</t>
  </si>
  <si>
    <t xml:space="preserve">  1 16 35030 05 0000 140</t>
  </si>
  <si>
    <t>Прочие неналоговые доходы бюджетов муниципальных районов</t>
  </si>
  <si>
    <t xml:space="preserve">  1 17 05050 05 0000 180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</si>
  <si>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</t>
  </si>
  <si>
    <t xml:space="preserve"> 1 14 02052 05 0000 410</t>
  </si>
  <si>
    <t xml:space="preserve">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</si>
  <si>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</si>
  <si>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2 02 03007 05 0000 151 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</si>
  <si>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</si>
  <si>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ДОХОДЫ БЮДЖЕТА ТУЛУНСКОГО МУНИЦИПАЛЬНОГО РАЙОНА ПО КОДАМ КЛАССИФИКАЦИИ ДОХОДОВ БЮДЖЕТОВ ЗА 2014 ГОД</t>
  </si>
  <si>
    <t>"Об исполнении  бюджета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</si>
</sst>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?"/>
  </numFmts>
  <fonts count="28"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  <font>
      <sz val="8"/>
      <name val="Arial Cyr"/>
      <family val="0"/>
    </font>
    <font>
      <b/>
      <sz val="8"/>
      <name val="Arial Cyr"/>
      <family val="2"/>
    </font>
    <font>
      <b/>
      <i/>
      <sz val="10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166" fontId="5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1" fillId="0" borderId="1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Fill="1" applyAlignment="1">
      <alignment/>
    </xf>
    <xf numFmtId="0" fontId="0" fillId="0" borderId="10" xfId="0" applyNumberFormat="1" applyFont="1" applyBorder="1" applyAlignment="1">
      <alignment wrapText="1"/>
    </xf>
    <xf numFmtId="166" fontId="0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166" fontId="0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166" fontId="0" fillId="0" borderId="10" xfId="0" applyNumberForma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66" fontId="5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 wrapText="1"/>
    </xf>
    <xf numFmtId="0" fontId="10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4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1" max="1" width="61.75390625" style="0" customWidth="1"/>
    <col min="2" max="2" width="8.00390625" style="0" customWidth="1"/>
    <col min="3" max="3" width="22.00390625" style="0" customWidth="1"/>
    <col min="4" max="4" width="9.75390625" style="0" hidden="1" customWidth="1"/>
    <col min="5" max="5" width="9.75390625" style="0" customWidth="1"/>
    <col min="6" max="6" width="9.75390625" style="0" hidden="1" customWidth="1"/>
    <col min="7" max="7" width="10.25390625" style="0" hidden="1" customWidth="1"/>
  </cols>
  <sheetData>
    <row r="1" ht="12.75">
      <c r="C1" t="s">
        <v>39</v>
      </c>
    </row>
    <row r="2" ht="12.75">
      <c r="C2" t="s">
        <v>40</v>
      </c>
    </row>
    <row r="3" ht="12.75">
      <c r="C3" t="s">
        <v>22</v>
      </c>
    </row>
    <row r="4" ht="12.75">
      <c r="C4" t="s">
        <v>166</v>
      </c>
    </row>
    <row r="5" ht="12.75">
      <c r="C5" t="s">
        <v>89</v>
      </c>
    </row>
    <row r="6" ht="12.75">
      <c r="C6" t="s">
        <v>131</v>
      </c>
    </row>
    <row r="7" ht="12.75">
      <c r="C7" t="s">
        <v>132</v>
      </c>
    </row>
    <row r="8" spans="1:6" ht="3.75" customHeight="1">
      <c r="A8" s="60"/>
      <c r="B8" s="60"/>
      <c r="C8" s="60"/>
      <c r="D8" s="60"/>
      <c r="E8" s="60"/>
      <c r="F8" s="60"/>
    </row>
    <row r="9" spans="1:7" ht="48.75" customHeight="1">
      <c r="A9" s="61" t="s">
        <v>165</v>
      </c>
      <c r="B9" s="61"/>
      <c r="C9" s="61"/>
      <c r="D9" s="61"/>
      <c r="E9" s="61"/>
      <c r="F9" s="61"/>
      <c r="G9" s="61"/>
    </row>
    <row r="10" ht="12.75">
      <c r="E10" t="s">
        <v>41</v>
      </c>
    </row>
    <row r="11" spans="1:7" ht="17.25" customHeight="1">
      <c r="A11" s="64" t="s">
        <v>44</v>
      </c>
      <c r="B11" s="62" t="s">
        <v>43</v>
      </c>
      <c r="C11" s="63"/>
      <c r="D11" s="32" t="s">
        <v>32</v>
      </c>
      <c r="E11" s="66" t="s">
        <v>42</v>
      </c>
      <c r="F11" s="12" t="s">
        <v>26</v>
      </c>
      <c r="G11" s="12" t="s">
        <v>8</v>
      </c>
    </row>
    <row r="12" spans="1:7" ht="54.75" customHeight="1">
      <c r="A12" s="65"/>
      <c r="B12" s="33" t="s">
        <v>45</v>
      </c>
      <c r="C12" s="34" t="s">
        <v>46</v>
      </c>
      <c r="D12" s="32"/>
      <c r="E12" s="67"/>
      <c r="F12" s="16"/>
      <c r="G12" s="12"/>
    </row>
    <row r="13" spans="1:7" ht="12.75">
      <c r="A13" s="35" t="s">
        <v>47</v>
      </c>
      <c r="B13" s="36"/>
      <c r="C13" s="37"/>
      <c r="D13" s="38" t="e">
        <f>#REF!+#REF!+#REF!+#REF!+#REF!+#REF!+#REF!+D44+#REF!+#REF!+#REF!+#REF!+#REF!+#REF!+#REF!</f>
        <v>#REF!</v>
      </c>
      <c r="E13" s="31">
        <f>E14+E16+E18+E21+E23+E25+E27+E36+E42+E52+E54+E57+E63+E66+E71+E79+E84</f>
        <v>624310.3999999999</v>
      </c>
      <c r="F13" s="2" t="e">
        <f>E13-#REF!</f>
        <v>#REF!</v>
      </c>
      <c r="G13" s="14" t="e">
        <f>E13/D13*100</f>
        <v>#REF!</v>
      </c>
    </row>
    <row r="14" spans="1:7" ht="24.75" customHeight="1">
      <c r="A14" s="35" t="s">
        <v>77</v>
      </c>
      <c r="B14" s="39" t="s">
        <v>78</v>
      </c>
      <c r="C14" s="37"/>
      <c r="D14" s="38"/>
      <c r="E14" s="31">
        <f>E15</f>
        <v>229.5</v>
      </c>
      <c r="F14" s="2"/>
      <c r="G14" s="14"/>
    </row>
    <row r="15" spans="1:7" ht="12.75">
      <c r="A15" s="40" t="s">
        <v>2</v>
      </c>
      <c r="B15" s="41" t="s">
        <v>78</v>
      </c>
      <c r="C15" s="42" t="s">
        <v>60</v>
      </c>
      <c r="D15" s="38"/>
      <c r="E15" s="43">
        <v>229.5</v>
      </c>
      <c r="F15" s="2"/>
      <c r="G15" s="14"/>
    </row>
    <row r="16" spans="1:7" ht="12.75">
      <c r="A16" s="54" t="s">
        <v>133</v>
      </c>
      <c r="B16" s="55" t="s">
        <v>134</v>
      </c>
      <c r="C16" s="42"/>
      <c r="D16" s="38"/>
      <c r="E16" s="45">
        <f>E17</f>
        <v>2</v>
      </c>
      <c r="F16" s="2"/>
      <c r="G16" s="14"/>
    </row>
    <row r="17" spans="1:7" ht="65.25" customHeight="1">
      <c r="A17" s="49" t="s">
        <v>135</v>
      </c>
      <c r="B17" s="41" t="s">
        <v>134</v>
      </c>
      <c r="C17" s="42" t="s">
        <v>136</v>
      </c>
      <c r="D17" s="38"/>
      <c r="E17" s="43">
        <v>2</v>
      </c>
      <c r="F17" s="2"/>
      <c r="G17" s="14"/>
    </row>
    <row r="18" spans="1:7" ht="25.5">
      <c r="A18" s="35" t="s">
        <v>49</v>
      </c>
      <c r="B18" s="39" t="s">
        <v>50</v>
      </c>
      <c r="C18" s="42"/>
      <c r="D18" s="44"/>
      <c r="E18" s="45">
        <f>E19+E20</f>
        <v>113.5</v>
      </c>
      <c r="F18" s="2"/>
      <c r="G18" s="14"/>
    </row>
    <row r="19" spans="1:7" ht="26.25" customHeight="1">
      <c r="A19" s="40" t="s">
        <v>90</v>
      </c>
      <c r="B19" s="41" t="s">
        <v>50</v>
      </c>
      <c r="C19" s="42" t="s">
        <v>137</v>
      </c>
      <c r="D19" s="44"/>
      <c r="E19" s="46">
        <v>15.5</v>
      </c>
      <c r="F19" s="2"/>
      <c r="G19" s="14"/>
    </row>
    <row r="20" spans="1:8" ht="38.25">
      <c r="A20" s="40" t="s">
        <v>17</v>
      </c>
      <c r="B20" s="41" t="s">
        <v>50</v>
      </c>
      <c r="C20" s="42" t="s">
        <v>138</v>
      </c>
      <c r="D20" s="44"/>
      <c r="E20" s="46">
        <v>98</v>
      </c>
      <c r="F20" s="2"/>
      <c r="G20" s="14"/>
      <c r="H20" s="26"/>
    </row>
    <row r="21" spans="1:8" ht="12.75">
      <c r="A21" s="54" t="s">
        <v>140</v>
      </c>
      <c r="B21" s="55" t="s">
        <v>139</v>
      </c>
      <c r="C21" s="51"/>
      <c r="D21" s="48"/>
      <c r="E21" s="45">
        <f>E22</f>
        <v>2478.5</v>
      </c>
      <c r="F21" s="2"/>
      <c r="G21" s="14"/>
      <c r="H21" s="26"/>
    </row>
    <row r="22" spans="1:8" ht="12.75">
      <c r="A22" s="59" t="s">
        <v>142</v>
      </c>
      <c r="B22" s="41" t="s">
        <v>139</v>
      </c>
      <c r="C22" s="42" t="s">
        <v>141</v>
      </c>
      <c r="D22" s="44"/>
      <c r="E22" s="46">
        <v>2478.5</v>
      </c>
      <c r="F22" s="2"/>
      <c r="G22" s="14"/>
      <c r="H22" s="26"/>
    </row>
    <row r="23" spans="1:8" ht="25.5">
      <c r="A23" s="54" t="s">
        <v>143</v>
      </c>
      <c r="B23" s="55" t="s">
        <v>144</v>
      </c>
      <c r="C23" s="51"/>
      <c r="D23" s="48"/>
      <c r="E23" s="45">
        <f>E24</f>
        <v>48</v>
      </c>
      <c r="F23" s="2"/>
      <c r="G23" s="14"/>
      <c r="H23" s="26"/>
    </row>
    <row r="24" spans="1:8" ht="77.25" customHeight="1">
      <c r="A24" s="49" t="s">
        <v>145</v>
      </c>
      <c r="B24" s="41" t="s">
        <v>144</v>
      </c>
      <c r="C24" s="42" t="s">
        <v>146</v>
      </c>
      <c r="D24" s="44"/>
      <c r="E24" s="46">
        <v>48</v>
      </c>
      <c r="F24" s="2"/>
      <c r="G24" s="14"/>
      <c r="H24" s="26"/>
    </row>
    <row r="25" spans="1:7" ht="39" customHeight="1">
      <c r="A25" s="35" t="s">
        <v>80</v>
      </c>
      <c r="B25" s="39" t="s">
        <v>79</v>
      </c>
      <c r="C25" s="47"/>
      <c r="D25" s="48"/>
      <c r="E25" s="45">
        <f>E26</f>
        <v>6.2</v>
      </c>
      <c r="F25" s="2"/>
      <c r="G25" s="14"/>
    </row>
    <row r="26" spans="1:7" ht="39.75" customHeight="1">
      <c r="A26" s="40" t="s">
        <v>17</v>
      </c>
      <c r="B26" s="41" t="s">
        <v>79</v>
      </c>
      <c r="C26" s="42" t="s">
        <v>147</v>
      </c>
      <c r="D26" s="44">
        <v>180</v>
      </c>
      <c r="E26" s="46">
        <v>6.2</v>
      </c>
      <c r="F26" s="2"/>
      <c r="G26" s="14"/>
    </row>
    <row r="27" spans="1:7" ht="12.75">
      <c r="A27" s="35" t="s">
        <v>52</v>
      </c>
      <c r="B27" s="39" t="s">
        <v>53</v>
      </c>
      <c r="C27" s="47"/>
      <c r="D27" s="48"/>
      <c r="E27" s="45">
        <f>E28+E29+E30+E32+E3+E34+E31+E33+E35</f>
        <v>74665.4</v>
      </c>
      <c r="F27" s="2"/>
      <c r="G27" s="14"/>
    </row>
    <row r="28" spans="1:7" ht="64.5" customHeight="1">
      <c r="A28" s="49" t="s">
        <v>95</v>
      </c>
      <c r="B28" s="41" t="s">
        <v>53</v>
      </c>
      <c r="C28" s="42" t="s">
        <v>94</v>
      </c>
      <c r="D28" s="44">
        <v>44130</v>
      </c>
      <c r="E28" s="46">
        <v>71214.6</v>
      </c>
      <c r="F28" s="2" t="e">
        <f>E28-#REF!</f>
        <v>#REF!</v>
      </c>
      <c r="G28" s="7">
        <f>E28/D28*100</f>
        <v>161.3745751189667</v>
      </c>
    </row>
    <row r="29" spans="1:7" ht="88.5" customHeight="1">
      <c r="A29" s="49" t="s">
        <v>97</v>
      </c>
      <c r="B29" s="41" t="s">
        <v>53</v>
      </c>
      <c r="C29" s="42" t="s">
        <v>96</v>
      </c>
      <c r="D29" s="44">
        <v>226</v>
      </c>
      <c r="E29" s="46">
        <v>77.2</v>
      </c>
      <c r="F29" s="2" t="e">
        <f>E29-#REF!</f>
        <v>#REF!</v>
      </c>
      <c r="G29" s="7">
        <f>E29/D29*100</f>
        <v>34.15929203539823</v>
      </c>
    </row>
    <row r="30" spans="1:7" ht="40.5" customHeight="1">
      <c r="A30" s="40" t="s">
        <v>98</v>
      </c>
      <c r="B30" s="41" t="s">
        <v>53</v>
      </c>
      <c r="C30" s="42" t="s">
        <v>91</v>
      </c>
      <c r="D30" s="44"/>
      <c r="E30" s="46">
        <v>124.4</v>
      </c>
      <c r="F30" s="2"/>
      <c r="G30" s="7"/>
    </row>
    <row r="31" spans="1:7" ht="88.5" customHeight="1">
      <c r="A31" s="49" t="s">
        <v>149</v>
      </c>
      <c r="B31" s="41" t="s">
        <v>53</v>
      </c>
      <c r="C31" s="42" t="s">
        <v>148</v>
      </c>
      <c r="D31" s="44"/>
      <c r="E31" s="46">
        <v>23.3</v>
      </c>
      <c r="F31" s="2"/>
      <c r="G31" s="7"/>
    </row>
    <row r="32" spans="1:7" ht="26.25" customHeight="1">
      <c r="A32" s="40" t="s">
        <v>0</v>
      </c>
      <c r="B32" s="41" t="s">
        <v>53</v>
      </c>
      <c r="C32" s="42" t="s">
        <v>54</v>
      </c>
      <c r="D32" s="44">
        <v>1083</v>
      </c>
      <c r="E32" s="46">
        <v>2444.5</v>
      </c>
      <c r="F32" s="2" t="e">
        <f>E32-#REF!</f>
        <v>#REF!</v>
      </c>
      <c r="G32" s="7">
        <f>E32/D32*100</f>
        <v>225.71560480147735</v>
      </c>
    </row>
    <row r="33" spans="1:7" ht="17.25" customHeight="1">
      <c r="A33" s="40" t="s">
        <v>4</v>
      </c>
      <c r="B33" s="41" t="s">
        <v>53</v>
      </c>
      <c r="C33" s="42" t="s">
        <v>55</v>
      </c>
      <c r="D33" s="44">
        <v>176</v>
      </c>
      <c r="E33" s="46">
        <v>750.4</v>
      </c>
      <c r="F33" s="2" t="e">
        <f>E33-#REF!</f>
        <v>#REF!</v>
      </c>
      <c r="G33" s="7">
        <f>E33/D33*100</f>
        <v>426.3636363636364</v>
      </c>
    </row>
    <row r="34" spans="1:7" ht="26.25" customHeight="1">
      <c r="A34" s="40" t="s">
        <v>127</v>
      </c>
      <c r="B34" s="41" t="s">
        <v>53</v>
      </c>
      <c r="C34" s="42" t="s">
        <v>128</v>
      </c>
      <c r="D34" s="44"/>
      <c r="E34" s="46">
        <v>25</v>
      </c>
      <c r="F34" s="2"/>
      <c r="G34" s="7"/>
    </row>
    <row r="35" spans="1:7" ht="40.5" customHeight="1">
      <c r="A35" s="40" t="s">
        <v>99</v>
      </c>
      <c r="B35" s="41" t="s">
        <v>53</v>
      </c>
      <c r="C35" s="42" t="s">
        <v>100</v>
      </c>
      <c r="D35" s="44"/>
      <c r="E35" s="46">
        <v>6</v>
      </c>
      <c r="F35" s="2"/>
      <c r="G35" s="7"/>
    </row>
    <row r="36" spans="1:7" ht="12.75">
      <c r="A36" s="35" t="s">
        <v>56</v>
      </c>
      <c r="B36" s="39" t="s">
        <v>57</v>
      </c>
      <c r="C36" s="47"/>
      <c r="D36" s="48"/>
      <c r="E36" s="45">
        <f>E39+E40+E37+E38</f>
        <v>1.0000000000000013</v>
      </c>
      <c r="F36" s="2"/>
      <c r="G36" s="14"/>
    </row>
    <row r="37" spans="1:7" ht="50.25" customHeight="1">
      <c r="A37" s="40" t="s">
        <v>112</v>
      </c>
      <c r="B37" s="41" t="s">
        <v>57</v>
      </c>
      <c r="C37" s="42" t="s">
        <v>113</v>
      </c>
      <c r="D37" s="44"/>
      <c r="E37" s="46">
        <v>6.5</v>
      </c>
      <c r="F37" s="2"/>
      <c r="G37" s="14"/>
    </row>
    <row r="38" spans="1:7" ht="79.5" customHeight="1">
      <c r="A38" s="49" t="s">
        <v>151</v>
      </c>
      <c r="B38" s="41" t="s">
        <v>57</v>
      </c>
      <c r="C38" s="42" t="s">
        <v>150</v>
      </c>
      <c r="D38" s="44"/>
      <c r="E38" s="46">
        <v>-0.1</v>
      </c>
      <c r="F38" s="2"/>
      <c r="G38" s="14"/>
    </row>
    <row r="39" spans="1:7" ht="56.25" customHeight="1">
      <c r="A39" s="40" t="s">
        <v>101</v>
      </c>
      <c r="B39" s="41" t="s">
        <v>57</v>
      </c>
      <c r="C39" s="42" t="s">
        <v>152</v>
      </c>
      <c r="D39" s="44">
        <v>346</v>
      </c>
      <c r="E39" s="46">
        <v>8.3</v>
      </c>
      <c r="F39" s="2"/>
      <c r="G39" s="14"/>
    </row>
    <row r="40" spans="1:7" ht="41.25" customHeight="1">
      <c r="A40" s="40" t="s">
        <v>17</v>
      </c>
      <c r="B40" s="41" t="s">
        <v>57</v>
      </c>
      <c r="C40" s="42" t="s">
        <v>138</v>
      </c>
      <c r="D40" s="44">
        <v>359</v>
      </c>
      <c r="E40" s="46">
        <v>-13.7</v>
      </c>
      <c r="F40" s="2"/>
      <c r="G40" s="14"/>
    </row>
    <row r="41" spans="1:7" ht="35.25" customHeight="1" hidden="1">
      <c r="A41" s="40" t="s">
        <v>19</v>
      </c>
      <c r="B41" s="41"/>
      <c r="C41" s="42" t="s">
        <v>18</v>
      </c>
      <c r="D41" s="44"/>
      <c r="E41" s="50"/>
      <c r="F41" s="2" t="e">
        <f>E41-#REF!</f>
        <v>#REF!</v>
      </c>
      <c r="G41" s="7"/>
    </row>
    <row r="42" spans="1:7" ht="15.75" customHeight="1">
      <c r="A42" s="35" t="s">
        <v>58</v>
      </c>
      <c r="B42" s="39" t="s">
        <v>59</v>
      </c>
      <c r="C42" s="47"/>
      <c r="D42" s="51"/>
      <c r="E42" s="45">
        <f>E43</f>
        <v>0.9</v>
      </c>
      <c r="F42" s="2"/>
      <c r="G42" s="7"/>
    </row>
    <row r="43" spans="1:7" ht="49.5" customHeight="1">
      <c r="A43" s="40" t="s">
        <v>101</v>
      </c>
      <c r="B43" s="41" t="s">
        <v>59</v>
      </c>
      <c r="C43" s="42" t="s">
        <v>152</v>
      </c>
      <c r="D43" s="48"/>
      <c r="E43" s="43">
        <v>0.9</v>
      </c>
      <c r="F43" s="2"/>
      <c r="G43" s="7"/>
    </row>
    <row r="44" spans="1:7" ht="21.75" customHeight="1" hidden="1">
      <c r="A44" s="40" t="s">
        <v>9</v>
      </c>
      <c r="B44" s="41"/>
      <c r="C44" s="42" t="s">
        <v>10</v>
      </c>
      <c r="D44" s="52">
        <f>D48+D45+D49+D47+D46+D50+D51</f>
        <v>0</v>
      </c>
      <c r="E44" s="53">
        <f>E48+E45+E49+E47+E46+E50+E51</f>
        <v>0</v>
      </c>
      <c r="F44" s="2" t="e">
        <f>E44-#REF!</f>
        <v>#REF!</v>
      </c>
      <c r="G44" s="7" t="e">
        <f aca="true" t="shared" si="0" ref="G44:G51">E44/D44*100</f>
        <v>#DIV/0!</v>
      </c>
    </row>
    <row r="45" spans="1:7" ht="25.5" customHeight="1" hidden="1">
      <c r="A45" s="40" t="s">
        <v>27</v>
      </c>
      <c r="B45" s="41"/>
      <c r="C45" s="42" t="s">
        <v>28</v>
      </c>
      <c r="D45" s="44"/>
      <c r="E45" s="50"/>
      <c r="F45" s="2" t="e">
        <f>E45-#REF!</f>
        <v>#REF!</v>
      </c>
      <c r="G45" s="7" t="e">
        <f t="shared" si="0"/>
        <v>#DIV/0!</v>
      </c>
    </row>
    <row r="46" spans="1:7" ht="16.5" customHeight="1" hidden="1">
      <c r="A46" s="40" t="s">
        <v>21</v>
      </c>
      <c r="B46" s="41"/>
      <c r="C46" s="42" t="s">
        <v>20</v>
      </c>
      <c r="D46" s="44"/>
      <c r="E46" s="50"/>
      <c r="F46" s="2" t="e">
        <f>E46-#REF!</f>
        <v>#REF!</v>
      </c>
      <c r="G46" s="7" t="e">
        <f t="shared" si="0"/>
        <v>#DIV/0!</v>
      </c>
    </row>
    <row r="47" spans="1:7" ht="12.75" hidden="1">
      <c r="A47" s="40" t="s">
        <v>15</v>
      </c>
      <c r="B47" s="41"/>
      <c r="C47" s="42" t="s">
        <v>16</v>
      </c>
      <c r="D47" s="44"/>
      <c r="E47" s="50"/>
      <c r="F47" s="2" t="e">
        <f>E47-#REF!</f>
        <v>#REF!</v>
      </c>
      <c r="G47" s="7" t="e">
        <f t="shared" si="0"/>
        <v>#DIV/0!</v>
      </c>
    </row>
    <row r="48" spans="1:7" ht="15" customHeight="1" hidden="1">
      <c r="A48" s="40" t="s">
        <v>11</v>
      </c>
      <c r="B48" s="41"/>
      <c r="C48" s="42" t="s">
        <v>12</v>
      </c>
      <c r="D48" s="44"/>
      <c r="E48" s="46"/>
      <c r="F48" s="2" t="e">
        <f>E48-#REF!</f>
        <v>#REF!</v>
      </c>
      <c r="G48" s="7" t="e">
        <f t="shared" si="0"/>
        <v>#DIV/0!</v>
      </c>
    </row>
    <row r="49" spans="1:7" ht="12.75" hidden="1">
      <c r="A49" s="40" t="s">
        <v>13</v>
      </c>
      <c r="B49" s="41"/>
      <c r="C49" s="42" t="s">
        <v>14</v>
      </c>
      <c r="D49" s="44"/>
      <c r="E49" s="46"/>
      <c r="F49" s="2" t="e">
        <f>E49-#REF!</f>
        <v>#REF!</v>
      </c>
      <c r="G49" s="7" t="e">
        <f t="shared" si="0"/>
        <v>#DIV/0!</v>
      </c>
    </row>
    <row r="50" spans="1:7" ht="24" customHeight="1" hidden="1">
      <c r="A50" s="40" t="s">
        <v>29</v>
      </c>
      <c r="B50" s="41"/>
      <c r="C50" s="42" t="s">
        <v>30</v>
      </c>
      <c r="D50" s="44"/>
      <c r="E50" s="46"/>
      <c r="F50" s="2" t="e">
        <f>E50-#REF!</f>
        <v>#REF!</v>
      </c>
      <c r="G50" s="7" t="e">
        <f t="shared" si="0"/>
        <v>#DIV/0!</v>
      </c>
    </row>
    <row r="51" spans="1:7" ht="15" customHeight="1" hidden="1">
      <c r="A51" s="40" t="s">
        <v>23</v>
      </c>
      <c r="B51" s="41"/>
      <c r="C51" s="42" t="s">
        <v>31</v>
      </c>
      <c r="D51" s="44"/>
      <c r="E51" s="46"/>
      <c r="F51" s="2" t="e">
        <f>E51-#REF!</f>
        <v>#REF!</v>
      </c>
      <c r="G51" s="7" t="e">
        <f t="shared" si="0"/>
        <v>#DIV/0!</v>
      </c>
    </row>
    <row r="52" spans="1:7" ht="15" customHeight="1">
      <c r="A52" s="54" t="s">
        <v>154</v>
      </c>
      <c r="B52" s="55" t="s">
        <v>153</v>
      </c>
      <c r="C52" s="51"/>
      <c r="D52" s="48"/>
      <c r="E52" s="45">
        <f>E53</f>
        <v>3</v>
      </c>
      <c r="F52" s="2"/>
      <c r="G52" s="7"/>
    </row>
    <row r="53" spans="1:7" ht="39.75" customHeight="1">
      <c r="A53" s="40" t="s">
        <v>17</v>
      </c>
      <c r="B53" s="41" t="s">
        <v>153</v>
      </c>
      <c r="C53" s="42" t="s">
        <v>138</v>
      </c>
      <c r="D53" s="44"/>
      <c r="E53" s="46">
        <v>3</v>
      </c>
      <c r="F53" s="2"/>
      <c r="G53" s="7"/>
    </row>
    <row r="54" spans="1:7" ht="32.25" customHeight="1">
      <c r="A54" s="54" t="s">
        <v>81</v>
      </c>
      <c r="B54" s="55" t="s">
        <v>82</v>
      </c>
      <c r="C54" s="51"/>
      <c r="D54" s="48"/>
      <c r="E54" s="45">
        <f>E55+E56</f>
        <v>173.1</v>
      </c>
      <c r="F54" s="2"/>
      <c r="G54" s="7"/>
    </row>
    <row r="55" spans="1:7" ht="26.25" customHeight="1">
      <c r="A55" s="40" t="s">
        <v>83</v>
      </c>
      <c r="B55" s="41" t="s">
        <v>82</v>
      </c>
      <c r="C55" s="42" t="s">
        <v>48</v>
      </c>
      <c r="D55" s="44"/>
      <c r="E55" s="46">
        <v>35.9</v>
      </c>
      <c r="F55" s="2"/>
      <c r="G55" s="7"/>
    </row>
    <row r="56" spans="1:7" ht="29.25" customHeight="1">
      <c r="A56" s="40" t="s">
        <v>84</v>
      </c>
      <c r="B56" s="41" t="s">
        <v>82</v>
      </c>
      <c r="C56" s="42" t="s">
        <v>85</v>
      </c>
      <c r="D56" s="44"/>
      <c r="E56" s="46">
        <v>137.2</v>
      </c>
      <c r="F56" s="2"/>
      <c r="G56" s="7"/>
    </row>
    <row r="57" spans="1:8" ht="20.25" customHeight="1">
      <c r="A57" s="56" t="s">
        <v>61</v>
      </c>
      <c r="B57" s="47">
        <v>903</v>
      </c>
      <c r="C57" s="56"/>
      <c r="D57" s="57"/>
      <c r="E57" s="45">
        <f>E58+E61+E59+E60+E62</f>
        <v>3771.1</v>
      </c>
      <c r="F57" s="2"/>
      <c r="G57" s="7" t="e">
        <f>#REF!/#REF!*100</f>
        <v>#REF!</v>
      </c>
      <c r="H57">
        <v>-1</v>
      </c>
    </row>
    <row r="58" spans="1:7" ht="53.25" customHeight="1">
      <c r="A58" s="40" t="s">
        <v>86</v>
      </c>
      <c r="B58" s="41" t="s">
        <v>62</v>
      </c>
      <c r="C58" s="42" t="s">
        <v>114</v>
      </c>
      <c r="D58" s="44">
        <v>49</v>
      </c>
      <c r="E58" s="43">
        <v>240</v>
      </c>
      <c r="F58" s="2"/>
      <c r="G58" s="7"/>
    </row>
    <row r="59" spans="1:7" ht="29.25" customHeight="1">
      <c r="A59" s="40" t="s">
        <v>105</v>
      </c>
      <c r="B59" s="41" t="s">
        <v>62</v>
      </c>
      <c r="C59" s="42" t="s">
        <v>103</v>
      </c>
      <c r="D59" s="44"/>
      <c r="E59" s="43">
        <v>19.2</v>
      </c>
      <c r="F59" s="2"/>
      <c r="G59" s="7"/>
    </row>
    <row r="60" spans="1:7" ht="29.25" customHeight="1">
      <c r="A60" s="40" t="s">
        <v>155</v>
      </c>
      <c r="B60" s="41" t="s">
        <v>62</v>
      </c>
      <c r="C60" s="42" t="s">
        <v>156</v>
      </c>
      <c r="D60" s="44"/>
      <c r="E60" s="43">
        <v>3399.4</v>
      </c>
      <c r="F60" s="2"/>
      <c r="G60" s="7"/>
    </row>
    <row r="61" spans="1:7" ht="38.25" customHeight="1">
      <c r="A61" s="40" t="s">
        <v>17</v>
      </c>
      <c r="B61" s="41" t="s">
        <v>62</v>
      </c>
      <c r="C61" s="42" t="s">
        <v>51</v>
      </c>
      <c r="D61" s="44"/>
      <c r="E61" s="46">
        <v>98.8</v>
      </c>
      <c r="F61" s="2"/>
      <c r="G61" s="7"/>
    </row>
    <row r="62" spans="1:7" ht="23.25" customHeight="1">
      <c r="A62" s="40" t="s">
        <v>157</v>
      </c>
      <c r="B62" s="41" t="s">
        <v>62</v>
      </c>
      <c r="C62" s="42" t="s">
        <v>158</v>
      </c>
      <c r="D62" s="44"/>
      <c r="E62" s="46">
        <v>13.7</v>
      </c>
      <c r="F62" s="2"/>
      <c r="G62" s="7"/>
    </row>
    <row r="63" spans="1:7" ht="28.5" customHeight="1">
      <c r="A63" s="35" t="s">
        <v>122</v>
      </c>
      <c r="B63" s="55" t="s">
        <v>123</v>
      </c>
      <c r="C63" s="42"/>
      <c r="D63" s="44"/>
      <c r="E63" s="45">
        <f>E65+E64</f>
        <v>438.4</v>
      </c>
      <c r="F63" s="2"/>
      <c r="G63" s="7"/>
    </row>
    <row r="64" spans="1:7" ht="50.25" customHeight="1">
      <c r="A64" s="20" t="s">
        <v>117</v>
      </c>
      <c r="B64" s="58" t="s">
        <v>123</v>
      </c>
      <c r="C64" s="15" t="s">
        <v>118</v>
      </c>
      <c r="D64" s="44"/>
      <c r="E64" s="43">
        <v>233.8</v>
      </c>
      <c r="F64" s="2"/>
      <c r="G64" s="7"/>
    </row>
    <row r="65" spans="1:7" ht="29.25" customHeight="1">
      <c r="A65" s="40" t="s">
        <v>124</v>
      </c>
      <c r="B65" s="41" t="s">
        <v>123</v>
      </c>
      <c r="C65" s="42" t="s">
        <v>103</v>
      </c>
      <c r="D65" s="44"/>
      <c r="E65" s="46">
        <v>204.6</v>
      </c>
      <c r="F65" s="2"/>
      <c r="G65" s="7"/>
    </row>
    <row r="66" spans="1:7" ht="24" customHeight="1">
      <c r="A66" s="35" t="s">
        <v>63</v>
      </c>
      <c r="B66" s="39" t="s">
        <v>64</v>
      </c>
      <c r="C66" s="47"/>
      <c r="D66" s="48"/>
      <c r="E66" s="45">
        <f>E67+E68+E69+E70</f>
        <v>1963.2000000000003</v>
      </c>
      <c r="F66" s="2"/>
      <c r="G66" s="7"/>
    </row>
    <row r="67" spans="1:7" ht="24" customHeight="1">
      <c r="A67" s="20" t="s">
        <v>117</v>
      </c>
      <c r="B67" s="58" t="s">
        <v>64</v>
      </c>
      <c r="C67" s="15" t="s">
        <v>118</v>
      </c>
      <c r="D67" s="48"/>
      <c r="E67" s="43">
        <v>176.2</v>
      </c>
      <c r="F67" s="2"/>
      <c r="G67" s="7"/>
    </row>
    <row r="68" spans="1:7" ht="27" customHeight="1">
      <c r="A68" s="40" t="s">
        <v>104</v>
      </c>
      <c r="B68" s="41" t="s">
        <v>64</v>
      </c>
      <c r="C68" s="42" t="s">
        <v>102</v>
      </c>
      <c r="D68" s="44"/>
      <c r="E68" s="46">
        <v>1143.5</v>
      </c>
      <c r="F68" s="2"/>
      <c r="G68" s="7"/>
    </row>
    <row r="69" spans="1:7" ht="29.25" customHeight="1">
      <c r="A69" s="40" t="s">
        <v>105</v>
      </c>
      <c r="B69" s="41" t="s">
        <v>64</v>
      </c>
      <c r="C69" s="42" t="s">
        <v>103</v>
      </c>
      <c r="D69" s="44"/>
      <c r="E69" s="46">
        <v>634.6</v>
      </c>
      <c r="F69" s="2"/>
      <c r="G69" s="7"/>
    </row>
    <row r="70" spans="1:7" ht="55.5" customHeight="1">
      <c r="A70" s="40" t="s">
        <v>159</v>
      </c>
      <c r="B70" s="41" t="s">
        <v>64</v>
      </c>
      <c r="C70" s="42" t="s">
        <v>160</v>
      </c>
      <c r="D70" s="44"/>
      <c r="E70" s="46">
        <v>8.9</v>
      </c>
      <c r="F70" s="2"/>
      <c r="G70" s="7"/>
    </row>
    <row r="71" spans="1:7" ht="26.25" customHeight="1">
      <c r="A71" s="35" t="s">
        <v>65</v>
      </c>
      <c r="B71" s="39" t="s">
        <v>66</v>
      </c>
      <c r="C71" s="47"/>
      <c r="D71" s="48"/>
      <c r="E71" s="45">
        <f>E72+E75+E77+E73+E74+E76+E78</f>
        <v>27632.6</v>
      </c>
      <c r="F71" s="2"/>
      <c r="G71" s="7"/>
    </row>
    <row r="72" spans="1:7" ht="66" customHeight="1">
      <c r="A72" s="27" t="s">
        <v>106</v>
      </c>
      <c r="B72" s="23" t="s">
        <v>66</v>
      </c>
      <c r="C72" s="15" t="s">
        <v>107</v>
      </c>
      <c r="D72" s="3">
        <v>12598</v>
      </c>
      <c r="E72" s="30">
        <v>26579.7</v>
      </c>
      <c r="F72" s="2"/>
      <c r="G72" s="7"/>
    </row>
    <row r="73" spans="1:7" ht="63" customHeight="1">
      <c r="A73" s="20" t="s">
        <v>115</v>
      </c>
      <c r="B73" s="23" t="s">
        <v>66</v>
      </c>
      <c r="C73" s="15" t="s">
        <v>116</v>
      </c>
      <c r="D73" s="3"/>
      <c r="E73" s="30">
        <v>23</v>
      </c>
      <c r="F73" s="2"/>
      <c r="G73" s="7"/>
    </row>
    <row r="74" spans="1:7" ht="41.25" customHeight="1">
      <c r="A74" s="20" t="s">
        <v>162</v>
      </c>
      <c r="B74" s="23" t="s">
        <v>66</v>
      </c>
      <c r="C74" s="15" t="s">
        <v>161</v>
      </c>
      <c r="D74" s="3"/>
      <c r="E74" s="30">
        <v>264.6</v>
      </c>
      <c r="F74" s="2"/>
      <c r="G74" s="7"/>
    </row>
    <row r="75" spans="1:7" ht="24.75" customHeight="1">
      <c r="A75" s="20" t="s">
        <v>7</v>
      </c>
      <c r="B75" s="23" t="s">
        <v>66</v>
      </c>
      <c r="C75" s="15" t="s">
        <v>67</v>
      </c>
      <c r="D75" s="3">
        <v>382</v>
      </c>
      <c r="E75" s="7">
        <v>510.1</v>
      </c>
      <c r="F75" s="2"/>
      <c r="G75" s="7"/>
    </row>
    <row r="76" spans="1:7" ht="38.25" customHeight="1">
      <c r="A76" s="20" t="s">
        <v>119</v>
      </c>
      <c r="B76" s="23" t="s">
        <v>66</v>
      </c>
      <c r="C76" s="15" t="s">
        <v>120</v>
      </c>
      <c r="D76" s="3"/>
      <c r="E76" s="7">
        <v>98</v>
      </c>
      <c r="F76" s="2"/>
      <c r="G76" s="7"/>
    </row>
    <row r="77" spans="1:7" ht="41.25" customHeight="1">
      <c r="A77" s="20" t="s">
        <v>37</v>
      </c>
      <c r="B77" s="23" t="s">
        <v>66</v>
      </c>
      <c r="C77" s="15" t="s">
        <v>121</v>
      </c>
      <c r="D77" s="3">
        <v>23</v>
      </c>
      <c r="E77" s="7">
        <v>157</v>
      </c>
      <c r="F77" s="2"/>
      <c r="G77" s="7"/>
    </row>
    <row r="78" spans="1:7" ht="24.75" customHeight="1">
      <c r="A78" s="40" t="s">
        <v>157</v>
      </c>
      <c r="B78" s="41" t="s">
        <v>66</v>
      </c>
      <c r="C78" s="42" t="s">
        <v>158</v>
      </c>
      <c r="D78" s="3"/>
      <c r="E78" s="7">
        <v>0.2</v>
      </c>
      <c r="F78" s="2"/>
      <c r="G78" s="7"/>
    </row>
    <row r="79" spans="1:7" ht="28.5" customHeight="1">
      <c r="A79" s="19" t="s">
        <v>130</v>
      </c>
      <c r="B79" s="11">
        <v>973</v>
      </c>
      <c r="C79" s="21"/>
      <c r="D79" s="17"/>
      <c r="E79" s="45">
        <f>E82+E83</f>
        <v>8544.7</v>
      </c>
      <c r="F79" s="2" t="e">
        <f>E72-#REF!</f>
        <v>#REF!</v>
      </c>
      <c r="G79" s="7">
        <f>E72/D72*100</f>
        <v>210.98348944276867</v>
      </c>
    </row>
    <row r="80" spans="1:7" ht="34.5" customHeight="1" hidden="1">
      <c r="A80" s="20" t="s">
        <v>3</v>
      </c>
      <c r="B80" s="23"/>
      <c r="C80" s="15" t="s">
        <v>1</v>
      </c>
      <c r="D80" s="3">
        <f>D81</f>
        <v>0</v>
      </c>
      <c r="E80" s="30"/>
      <c r="F80" s="2" t="e">
        <f>E80-#REF!</f>
        <v>#REF!</v>
      </c>
      <c r="G80" s="7"/>
    </row>
    <row r="81" spans="1:7" ht="26.25" customHeight="1" hidden="1">
      <c r="A81" s="20" t="s">
        <v>5</v>
      </c>
      <c r="B81" s="23"/>
      <c r="C81" s="15" t="s">
        <v>6</v>
      </c>
      <c r="D81" s="3">
        <v>0</v>
      </c>
      <c r="E81" s="7"/>
      <c r="F81" s="2" t="e">
        <f>E81-#REF!</f>
        <v>#REF!</v>
      </c>
      <c r="G81" s="7"/>
    </row>
    <row r="82" spans="1:7" ht="25.5" customHeight="1">
      <c r="A82" s="20" t="s">
        <v>104</v>
      </c>
      <c r="B82" s="23" t="s">
        <v>68</v>
      </c>
      <c r="C82" s="15" t="s">
        <v>102</v>
      </c>
      <c r="D82" s="3"/>
      <c r="E82" s="7">
        <v>8121.2</v>
      </c>
      <c r="F82" s="2"/>
      <c r="G82" s="7"/>
    </row>
    <row r="83" spans="1:7" ht="27.75" customHeight="1">
      <c r="A83" s="20" t="s">
        <v>105</v>
      </c>
      <c r="B83" s="23" t="s">
        <v>68</v>
      </c>
      <c r="C83" s="15" t="s">
        <v>103</v>
      </c>
      <c r="D83" s="3"/>
      <c r="E83" s="7">
        <v>423.5</v>
      </c>
      <c r="F83" s="2"/>
      <c r="G83" s="7"/>
    </row>
    <row r="84" spans="1:7" ht="24.75" customHeight="1">
      <c r="A84" s="19" t="s">
        <v>129</v>
      </c>
      <c r="B84" s="22" t="s">
        <v>69</v>
      </c>
      <c r="C84" s="11"/>
      <c r="D84" s="10"/>
      <c r="E84" s="29">
        <f>E85+E86+E87+E88+E89+E90+E91+E92+E93+E94+E95+E96+E97</f>
        <v>504239.29999999993</v>
      </c>
      <c r="F84" s="2"/>
      <c r="G84" s="7"/>
    </row>
    <row r="85" spans="1:7" ht="27" customHeight="1">
      <c r="A85" s="20" t="s">
        <v>33</v>
      </c>
      <c r="B85" s="23" t="s">
        <v>69</v>
      </c>
      <c r="C85" s="15" t="s">
        <v>70</v>
      </c>
      <c r="D85" s="3">
        <v>73771</v>
      </c>
      <c r="E85" s="7">
        <v>48502</v>
      </c>
      <c r="F85" s="2" t="e">
        <f>E85-#REF!</f>
        <v>#REF!</v>
      </c>
      <c r="G85" s="7">
        <f>E85/D85*100</f>
        <v>65.7467026338263</v>
      </c>
    </row>
    <row r="86" spans="1:7" ht="27" customHeight="1">
      <c r="A86" s="20" t="s">
        <v>87</v>
      </c>
      <c r="B86" s="23" t="s">
        <v>69</v>
      </c>
      <c r="C86" s="15" t="s">
        <v>88</v>
      </c>
      <c r="D86" s="3"/>
      <c r="E86" s="7">
        <v>1363.7</v>
      </c>
      <c r="F86" s="2"/>
      <c r="G86" s="7"/>
    </row>
    <row r="87" spans="1:7" ht="41.25" customHeight="1">
      <c r="A87" s="20" t="s">
        <v>108</v>
      </c>
      <c r="B87" s="23" t="s">
        <v>69</v>
      </c>
      <c r="C87" s="15" t="s">
        <v>109</v>
      </c>
      <c r="D87" s="3"/>
      <c r="E87" s="7">
        <v>600</v>
      </c>
      <c r="F87" s="2" t="e">
        <f>E87-#REF!</f>
        <v>#REF!</v>
      </c>
      <c r="G87" s="7" t="e">
        <f aca="true" t="shared" si="1" ref="G87:G94">E87/D87*100</f>
        <v>#DIV/0!</v>
      </c>
    </row>
    <row r="88" spans="1:7" ht="41.25" customHeight="1">
      <c r="A88" s="20" t="s">
        <v>110</v>
      </c>
      <c r="B88" s="23" t="s">
        <v>69</v>
      </c>
      <c r="C88" s="15" t="s">
        <v>111</v>
      </c>
      <c r="D88" s="3"/>
      <c r="E88" s="7">
        <v>167</v>
      </c>
      <c r="F88" s="2"/>
      <c r="G88" s="7"/>
    </row>
    <row r="89" spans="1:7" ht="13.5" customHeight="1">
      <c r="A89" s="20" t="s">
        <v>34</v>
      </c>
      <c r="B89" s="23" t="s">
        <v>69</v>
      </c>
      <c r="C89" s="15" t="s">
        <v>71</v>
      </c>
      <c r="D89" s="3">
        <v>76750</v>
      </c>
      <c r="E89" s="7">
        <v>27129.1</v>
      </c>
      <c r="F89" s="2" t="e">
        <f>E89-#REF!</f>
        <v>#REF!</v>
      </c>
      <c r="G89" s="7">
        <f t="shared" si="1"/>
        <v>35.347361563517914</v>
      </c>
    </row>
    <row r="90" spans="1:7" ht="39.75" customHeight="1">
      <c r="A90" s="20" t="s">
        <v>164</v>
      </c>
      <c r="B90" s="23" t="s">
        <v>69</v>
      </c>
      <c r="C90" s="15" t="s">
        <v>163</v>
      </c>
      <c r="D90" s="3">
        <v>4294</v>
      </c>
      <c r="E90" s="7">
        <v>4.5</v>
      </c>
      <c r="F90" s="2" t="e">
        <f>E90-#REF!</f>
        <v>#REF!</v>
      </c>
      <c r="G90" s="7">
        <f t="shared" si="1"/>
        <v>0.10479739170936189</v>
      </c>
    </row>
    <row r="91" spans="1:7" ht="40.5" customHeight="1">
      <c r="A91" s="20" t="s">
        <v>35</v>
      </c>
      <c r="B91" s="23" t="s">
        <v>69</v>
      </c>
      <c r="C91" s="15" t="s">
        <v>72</v>
      </c>
      <c r="D91" s="3">
        <v>1559</v>
      </c>
      <c r="E91" s="7">
        <v>3705.3</v>
      </c>
      <c r="F91" s="2" t="e">
        <f>E91-#REF!</f>
        <v>#REF!</v>
      </c>
      <c r="G91" s="7">
        <f t="shared" si="1"/>
        <v>237.67158434894165</v>
      </c>
    </row>
    <row r="92" spans="1:7" ht="27.75" customHeight="1">
      <c r="A92" s="20" t="s">
        <v>25</v>
      </c>
      <c r="B92" s="23" t="s">
        <v>69</v>
      </c>
      <c r="C92" s="15" t="s">
        <v>73</v>
      </c>
      <c r="D92" s="3">
        <v>5769</v>
      </c>
      <c r="E92" s="7">
        <v>10216.3</v>
      </c>
      <c r="F92" s="2" t="e">
        <f>E92-#REF!</f>
        <v>#REF!</v>
      </c>
      <c r="G92" s="7">
        <f t="shared" si="1"/>
        <v>177.08961691801005</v>
      </c>
    </row>
    <row r="93" spans="1:7" ht="15" customHeight="1">
      <c r="A93" s="20" t="s">
        <v>24</v>
      </c>
      <c r="B93" s="23" t="s">
        <v>69</v>
      </c>
      <c r="C93" s="15" t="s">
        <v>74</v>
      </c>
      <c r="D93" s="9">
        <v>185094</v>
      </c>
      <c r="E93" s="28">
        <v>378982.7</v>
      </c>
      <c r="F93" s="9" t="e">
        <f>E93-#REF!</f>
        <v>#REF!</v>
      </c>
      <c r="G93" s="7">
        <f t="shared" si="1"/>
        <v>204.75147762758382</v>
      </c>
    </row>
    <row r="94" spans="1:7" ht="51.75" customHeight="1">
      <c r="A94" s="20" t="s">
        <v>36</v>
      </c>
      <c r="B94" s="23" t="s">
        <v>69</v>
      </c>
      <c r="C94" s="15" t="s">
        <v>75</v>
      </c>
      <c r="D94" s="9">
        <v>26403</v>
      </c>
      <c r="E94" s="28">
        <v>25360.8</v>
      </c>
      <c r="F94" s="9"/>
      <c r="G94" s="7">
        <f t="shared" si="1"/>
        <v>96.05272128167253</v>
      </c>
    </row>
    <row r="95" spans="1:7" ht="26.25" customHeight="1">
      <c r="A95" s="20" t="s">
        <v>125</v>
      </c>
      <c r="B95" s="23" t="s">
        <v>69</v>
      </c>
      <c r="C95" s="15" t="s">
        <v>126</v>
      </c>
      <c r="D95" s="9"/>
      <c r="E95" s="28">
        <v>2260</v>
      </c>
      <c r="F95" s="9"/>
      <c r="G95" s="7"/>
    </row>
    <row r="96" spans="1:7" ht="28.5" customHeight="1">
      <c r="A96" s="20" t="s">
        <v>38</v>
      </c>
      <c r="B96" s="23" t="s">
        <v>69</v>
      </c>
      <c r="C96" s="15" t="s">
        <v>76</v>
      </c>
      <c r="D96" s="18">
        <v>200</v>
      </c>
      <c r="E96" s="28">
        <v>6370.6</v>
      </c>
      <c r="F96" s="9"/>
      <c r="G96" s="7"/>
    </row>
    <row r="97" spans="1:7" ht="39" customHeight="1">
      <c r="A97" s="25" t="s">
        <v>92</v>
      </c>
      <c r="B97" s="1">
        <v>992</v>
      </c>
      <c r="C97" s="24" t="s">
        <v>93</v>
      </c>
      <c r="D97" s="24"/>
      <c r="E97" s="7">
        <v>-422.7</v>
      </c>
      <c r="F97" s="8"/>
      <c r="G97" s="14">
        <f>E96/D96*100</f>
        <v>3185.3</v>
      </c>
    </row>
    <row r="98" spans="1:6" ht="12.75">
      <c r="A98" s="4"/>
      <c r="B98" s="4"/>
      <c r="C98" s="5"/>
      <c r="D98" s="6"/>
      <c r="E98" s="6"/>
      <c r="F98" s="6"/>
    </row>
    <row r="99" spans="1:6" ht="12.75">
      <c r="A99" s="4"/>
      <c r="B99" s="4"/>
      <c r="C99" s="5"/>
      <c r="D99" s="6"/>
      <c r="E99" s="6"/>
      <c r="F99" s="6"/>
    </row>
    <row r="100" spans="1:6" ht="12.75">
      <c r="A100" s="4"/>
      <c r="B100" s="4"/>
      <c r="C100" s="5"/>
      <c r="D100" s="6"/>
      <c r="E100" s="6"/>
      <c r="F100" s="6"/>
    </row>
    <row r="101" spans="3:6" ht="12.75">
      <c r="C101" s="5"/>
      <c r="D101" s="6"/>
      <c r="E101" s="6"/>
      <c r="F101" s="6"/>
    </row>
    <row r="104" spans="1:2" ht="12.75">
      <c r="A104" s="13"/>
      <c r="B104" s="13"/>
    </row>
  </sheetData>
  <sheetProtection/>
  <mergeCells count="5">
    <mergeCell ref="A8:F8"/>
    <mergeCell ref="A9:G9"/>
    <mergeCell ref="B11:C11"/>
    <mergeCell ref="A11:A12"/>
    <mergeCell ref="E11:E12"/>
  </mergeCells>
  <printOptions/>
  <pageMargins left="0.5905511811023623" right="0.33" top="0.2755905511811024" bottom="0" header="0.5118110236220472" footer="0.5118110236220472"/>
  <pageSetup fitToHeight="0" fitToWidth="1"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Матвеева </dc:creator>
  <cp:keywords/>
  <dc:description/>
  <cp:lastModifiedBy>Admin</cp:lastModifiedBy>
  <cp:lastPrinted>2015-03-20T00:49:50Z</cp:lastPrinted>
  <dcterms:created xsi:type="dcterms:W3CDTF">2005-01-25T04:52:18Z</dcterms:created>
  <dcterms:modified xsi:type="dcterms:W3CDTF">2015-03-20T00:55:37Z</dcterms:modified>
  <cp:category/>
  <cp:version/>
  <cp:contentType/>
  <cp:contentStatus/>
</cp:coreProperties>
</file>