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I:\новый менеджмент\менеджмент за 2025 год\"/>
    </mc:Choice>
  </mc:AlternateContent>
  <xr:revisionPtr revIDLastSave="0" documentId="13_ncr:1_{992D366B-DEC1-4E79-A1F2-A5B18D18227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definedNames>
    <definedName name="_xlnm.Print_Area" localSheetId="0">Лист1!$A$1:$K$31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7" i="1" l="1"/>
  <c r="F19" i="1"/>
  <c r="E27" i="1"/>
  <c r="G26" i="1"/>
  <c r="G17" i="1"/>
  <c r="E14" i="1" l="1"/>
  <c r="G23" i="1"/>
  <c r="E22" i="1" l="1"/>
  <c r="D22" i="1" s="1"/>
  <c r="J21" i="1"/>
  <c r="E20" i="1"/>
  <c r="D20" i="1" s="1"/>
  <c r="F30" i="1"/>
  <c r="G30" i="1"/>
  <c r="F28" i="1"/>
  <c r="F26" i="1"/>
  <c r="K17" i="1"/>
  <c r="J17" i="1" l="1"/>
  <c r="I17" i="1"/>
  <c r="H17" i="1"/>
  <c r="K26" i="1"/>
  <c r="J26" i="1"/>
  <c r="I26" i="1"/>
  <c r="H26" i="1"/>
  <c r="K28" i="1" l="1"/>
  <c r="J28" i="1"/>
  <c r="I28" i="1"/>
  <c r="H28" i="1"/>
  <c r="G28" i="1"/>
  <c r="K30" i="1"/>
  <c r="J30" i="1"/>
  <c r="I30" i="1"/>
  <c r="H30" i="1"/>
  <c r="F23" i="1"/>
  <c r="D27" i="1" l="1"/>
  <c r="E29" i="1"/>
  <c r="D29" i="1" s="1"/>
  <c r="K19" i="1"/>
  <c r="J19" i="1"/>
  <c r="I19" i="1"/>
  <c r="H19" i="1"/>
  <c r="G19" i="1"/>
  <c r="K21" i="1"/>
  <c r="I21" i="1"/>
  <c r="H21" i="1"/>
  <c r="G21" i="1"/>
  <c r="F21" i="1"/>
  <c r="K23" i="1"/>
  <c r="J23" i="1"/>
  <c r="I23" i="1"/>
  <c r="H23" i="1"/>
  <c r="E18" i="1"/>
  <c r="D18" i="1" s="1"/>
</calcChain>
</file>

<file path=xl/sharedStrings.xml><?xml version="1.0" encoding="utf-8"?>
<sst xmlns="http://schemas.openxmlformats.org/spreadsheetml/2006/main" count="31" uniqueCount="30">
  <si>
    <t xml:space="preserve">                                                                        Приложение 3</t>
  </si>
  <si>
    <t>к Порядку проведения</t>
  </si>
  <si>
    <t>мониторинга качества</t>
  </si>
  <si>
    <t>финансового менеджмента</t>
  </si>
  <si>
    <t xml:space="preserve">                                                                         </t>
  </si>
  <si>
    <t>Отчет</t>
  </si>
  <si>
    <t>О результатах мониторинга качества  финансового менеджмента</t>
  </si>
  <si>
    <t>Место в рейтинге</t>
  </si>
  <si>
    <t>Главный администратор бюджетных средств</t>
  </si>
  <si>
    <t>Уровень качества</t>
  </si>
  <si>
    <t>Итоговая оценка</t>
  </si>
  <si>
    <t>Оценка по группам показателей</t>
  </si>
  <si>
    <t>Код</t>
  </si>
  <si>
    <t>Наименование</t>
  </si>
  <si>
    <t>Управление расходами бюджета</t>
  </si>
  <si>
    <t>Управление доходами бюджета</t>
  </si>
  <si>
    <t>Ведение бюджетного учета и составление бюджетной отчётности</t>
  </si>
  <si>
    <t>Управление активами</t>
  </si>
  <si>
    <t>Оценка качества организации и осуществления внутреннего финансового аудита</t>
  </si>
  <si>
    <t>Исполнения бюджетных процедур во взаимосвязи с выявленными бюджетными нарушениями</t>
  </si>
  <si>
    <t>Целевые значения показателей оценки качества финансового менеджмента</t>
  </si>
  <si>
    <t>1 группа</t>
  </si>
  <si>
    <t>Отклонение среднего значения оценки качества от целевого значения оценки показателей качества</t>
  </si>
  <si>
    <t>2 группа</t>
  </si>
  <si>
    <t>Администрация Тулунского муниципального района</t>
  </si>
  <si>
    <t>Комитет по образованию администрации Тулунского муниципального района</t>
  </si>
  <si>
    <t>Дума Тулунского муниципального района</t>
  </si>
  <si>
    <t>Комитет по финансам администрации Тулунского муниципального района</t>
  </si>
  <si>
    <t>Комитет по культуре, молодежной политике и спорту администрации Тулунского муниципального района</t>
  </si>
  <si>
    <t xml:space="preserve"> за  2025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</si>
</sst>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2"/>
      <color theme="1"/>
      <name val="Times New Roman"/>
      <family val="2"/>
      <charset val="204"/>
    </font>
    <font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i/>
      <sz val="12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 applyAlignment="1">
      <alignment horizontal="right" vertical="center" indent="15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9" fontId="5" fillId="0" borderId="1" xfId="0" applyNumberFormat="1" applyFont="1" applyBorder="1" applyAlignment="1">
      <alignment horizontal="center" vertical="center" wrapText="1"/>
    </xf>
    <xf numFmtId="2" fontId="6" fillId="0" borderId="1" xfId="0" applyNumberFormat="1" applyFont="1" applyBorder="1" applyAlignment="1">
      <alignment horizontal="center" vertical="center"/>
    </xf>
    <xf numFmtId="10" fontId="6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6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10" fontId="4" fillId="0" borderId="1" xfId="0" applyNumberFormat="1" applyFont="1" applyBorder="1" applyAlignment="1">
      <alignment horizontal="center" vertical="center" wrapText="1"/>
    </xf>
    <xf numFmtId="10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10" fontId="5" fillId="0" borderId="1" xfId="0" applyNumberFormat="1" applyFont="1" applyBorder="1" applyAlignment="1">
      <alignment horizontal="center" vertical="center" wrapText="1"/>
    </xf>
    <xf numFmtId="10" fontId="5" fillId="0" borderId="1" xfId="0" applyNumberFormat="1" applyFont="1" applyBorder="1" applyAlignment="1">
      <alignment horizontal="left" vertical="center" wrapText="1"/>
    </xf>
    <xf numFmtId="10" fontId="5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10" fontId="7" fillId="0" borderId="1" xfId="0" applyNumberFormat="1" applyFont="1" applyBorder="1" applyAlignment="1">
      <alignment horizontal="center" vertical="center"/>
    </xf>
    <xf numFmtId="10" fontId="2" fillId="0" borderId="1" xfId="0" applyNumberFormat="1" applyFont="1" applyBorder="1"/>
    <xf numFmtId="10" fontId="2" fillId="0" borderId="1" xfId="0" applyNumberFormat="1" applyFont="1" applyBorder="1" applyAlignment="1">
      <alignment horizontal="center"/>
    </xf>
    <xf numFmtId="10" fontId="2" fillId="0" borderId="1" xfId="0" applyNumberFormat="1" applyFont="1" applyBorder="1" applyAlignment="1">
      <alignment horizontal="center" vertical="center"/>
    </xf>
    <xf numFmtId="10" fontId="4" fillId="0" borderId="2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6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2" fillId="0" borderId="0" xfId="0" applyFont="1" applyAlignment="1">
      <alignment horizontal="right" vertical="center"/>
    </xf>
    <xf numFmtId="0" fontId="6" fillId="0" borderId="4" xfId="0" applyFont="1" applyBorder="1" applyAlignment="1">
      <alignment horizontal="left" vertical="center" wrapText="1"/>
    </xf>
    <xf numFmtId="0" fontId="2" fillId="0" borderId="4" xfId="0" applyFont="1" applyBorder="1" applyAlignment="1">
      <alignment wrapText="1"/>
    </xf>
    <xf numFmtId="10" fontId="2" fillId="0" borderId="4" xfId="0" applyNumberFormat="1" applyFont="1" applyBorder="1"/>
    <xf numFmtId="10" fontId="4" fillId="0" borderId="4" xfId="0" applyNumberFormat="1" applyFont="1" applyBorder="1" applyAlignment="1">
      <alignment horizontal="left" vertical="center" wrapText="1"/>
    </xf>
    <xf numFmtId="0" fontId="0" fillId="0" borderId="5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K30"/>
  <sheetViews>
    <sheetView tabSelected="1" view="pageBreakPreview" topLeftCell="A10" zoomScale="90" zoomScaleNormal="90" zoomScaleSheetLayoutView="90" workbookViewId="0">
      <selection activeCell="H17" sqref="H17"/>
    </sheetView>
  </sheetViews>
  <sheetFormatPr defaultRowHeight="15.75" x14ac:dyDescent="0.25"/>
  <cols>
    <col min="1" max="1" width="10.75" customWidth="1"/>
    <col min="2" max="2" width="8.75" style="8" customWidth="1"/>
    <col min="3" max="3" width="45.75" customWidth="1"/>
    <col min="4" max="4" width="12.375" customWidth="1"/>
    <col min="5" max="5" width="11.625" customWidth="1"/>
    <col min="6" max="6" width="13.25" customWidth="1"/>
    <col min="7" max="7" width="13.75" customWidth="1"/>
    <col min="8" max="8" width="14.125" customWidth="1"/>
    <col min="9" max="9" width="16.5" customWidth="1"/>
    <col min="10" max="10" width="16.375" customWidth="1"/>
    <col min="11" max="11" width="17.375" customWidth="1"/>
  </cols>
  <sheetData>
    <row r="2" spans="1:11" x14ac:dyDescent="0.25">
      <c r="A2" s="37" t="s">
        <v>0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x14ac:dyDescent="0.25">
      <c r="A3" s="37" t="s">
        <v>1</v>
      </c>
      <c r="B3" s="37"/>
      <c r="C3" s="37"/>
      <c r="D3" s="37"/>
      <c r="E3" s="37"/>
      <c r="F3" s="37"/>
      <c r="G3" s="37"/>
      <c r="H3" s="37"/>
      <c r="I3" s="37"/>
      <c r="J3" s="37"/>
      <c r="K3" s="37"/>
    </row>
    <row r="4" spans="1:11" x14ac:dyDescent="0.25">
      <c r="A4" s="37" t="s">
        <v>2</v>
      </c>
      <c r="B4" s="37"/>
      <c r="C4" s="37"/>
      <c r="D4" s="37"/>
      <c r="E4" s="37"/>
      <c r="F4" s="37"/>
      <c r="G4" s="37"/>
      <c r="H4" s="37"/>
      <c r="I4" s="37"/>
      <c r="J4" s="37"/>
      <c r="K4" s="37"/>
    </row>
    <row r="5" spans="1:11" x14ac:dyDescent="0.25">
      <c r="A5" s="37" t="s">
        <v>3</v>
      </c>
      <c r="B5" s="37"/>
      <c r="C5" s="37"/>
      <c r="D5" s="37"/>
      <c r="E5" s="37"/>
      <c r="F5" s="37"/>
      <c r="G5" s="37"/>
      <c r="H5" s="37"/>
      <c r="I5" s="37"/>
      <c r="J5" s="37"/>
      <c r="K5" s="37"/>
    </row>
    <row r="6" spans="1:11" ht="18.399999999999999" x14ac:dyDescent="0.25">
      <c r="A6" s="1" t="s">
        <v>4</v>
      </c>
    </row>
    <row r="7" spans="1:11" ht="18.75" x14ac:dyDescent="0.25">
      <c r="A7" s="30" t="s">
        <v>5</v>
      </c>
      <c r="B7" s="30"/>
      <c r="C7" s="30"/>
      <c r="D7" s="30"/>
      <c r="E7" s="30"/>
      <c r="F7" s="30"/>
      <c r="G7" s="30"/>
      <c r="H7" s="30"/>
      <c r="I7" s="30"/>
      <c r="J7" s="30"/>
      <c r="K7" s="30"/>
    </row>
    <row r="8" spans="1:11" ht="18.75" x14ac:dyDescent="0.25">
      <c r="A8" s="30" t="s">
        <v>6</v>
      </c>
      <c r="B8" s="30"/>
      <c r="C8" s="30"/>
      <c r="D8" s="30"/>
      <c r="E8" s="30"/>
      <c r="F8" s="30"/>
      <c r="G8" s="30"/>
      <c r="H8" s="30"/>
      <c r="I8" s="30"/>
      <c r="J8" s="30"/>
      <c r="K8" s="30"/>
    </row>
    <row r="9" spans="1:11" ht="18.75" x14ac:dyDescent="0.25">
      <c r="A9" s="30" t="s">
        <v>29</v>
      </c>
      <c r="B9" s="30"/>
      <c r="C9" s="30"/>
      <c r="D9" s="30"/>
      <c r="E9" s="30"/>
      <c r="F9" s="30"/>
      <c r="G9" s="30"/>
      <c r="H9" s="30"/>
      <c r="I9" s="30"/>
      <c r="J9" s="30"/>
      <c r="K9" s="30"/>
    </row>
    <row r="10" spans="1:11" ht="18.399999999999999" x14ac:dyDescent="0.25">
      <c r="A10" s="31"/>
      <c r="B10" s="31"/>
      <c r="C10" s="31"/>
      <c r="D10" s="31"/>
      <c r="E10" s="31"/>
      <c r="F10" s="31"/>
      <c r="G10" s="31"/>
      <c r="H10" s="31"/>
      <c r="I10" s="31"/>
      <c r="J10" s="31"/>
      <c r="K10" s="31"/>
    </row>
    <row r="11" spans="1:11" x14ac:dyDescent="0.25">
      <c r="A11" s="32" t="s">
        <v>7</v>
      </c>
      <c r="B11" s="32" t="s">
        <v>8</v>
      </c>
      <c r="C11" s="32"/>
      <c r="D11" s="32" t="s">
        <v>9</v>
      </c>
      <c r="E11" s="32" t="s">
        <v>10</v>
      </c>
      <c r="F11" s="28" t="s">
        <v>11</v>
      </c>
      <c r="G11" s="28"/>
      <c r="H11" s="28"/>
      <c r="I11" s="28"/>
      <c r="J11" s="28"/>
      <c r="K11" s="28"/>
    </row>
    <row r="12" spans="1:11" ht="110.25" x14ac:dyDescent="0.25">
      <c r="A12" s="32"/>
      <c r="B12" s="2" t="s">
        <v>12</v>
      </c>
      <c r="C12" s="2" t="s">
        <v>13</v>
      </c>
      <c r="D12" s="32"/>
      <c r="E12" s="32"/>
      <c r="F12" s="7" t="s">
        <v>14</v>
      </c>
      <c r="G12" s="7" t="s">
        <v>15</v>
      </c>
      <c r="H12" s="7" t="s">
        <v>16</v>
      </c>
      <c r="I12" s="7" t="s">
        <v>17</v>
      </c>
      <c r="J12" s="7" t="s">
        <v>18</v>
      </c>
      <c r="K12" s="7" t="s">
        <v>19</v>
      </c>
    </row>
    <row r="13" spans="1:11" ht="15.6" x14ac:dyDescent="0.25">
      <c r="A13" s="2">
        <v>1</v>
      </c>
      <c r="B13" s="2">
        <v>2</v>
      </c>
      <c r="C13" s="2">
        <v>3</v>
      </c>
      <c r="D13" s="2">
        <v>4</v>
      </c>
      <c r="E13" s="2">
        <v>5</v>
      </c>
      <c r="F13" s="2">
        <v>6</v>
      </c>
      <c r="G13" s="2">
        <v>7</v>
      </c>
      <c r="H13" s="2">
        <v>8</v>
      </c>
      <c r="I13" s="2">
        <v>9</v>
      </c>
      <c r="J13" s="2">
        <v>10</v>
      </c>
      <c r="K13" s="2">
        <v>11</v>
      </c>
    </row>
    <row r="14" spans="1:11" x14ac:dyDescent="0.25">
      <c r="A14" s="33" t="s">
        <v>20</v>
      </c>
      <c r="B14" s="33"/>
      <c r="C14" s="33"/>
      <c r="D14" s="4"/>
      <c r="E14" s="3">
        <f>F14+G14+H14+I14+J14+K14</f>
        <v>95</v>
      </c>
      <c r="F14" s="3">
        <v>40</v>
      </c>
      <c r="G14" s="3">
        <v>15</v>
      </c>
      <c r="H14" s="3">
        <v>5</v>
      </c>
      <c r="I14" s="3">
        <v>10</v>
      </c>
      <c r="J14" s="3">
        <v>15</v>
      </c>
      <c r="K14" s="3">
        <v>10</v>
      </c>
    </row>
    <row r="15" spans="1:11" x14ac:dyDescent="0.25">
      <c r="A15" s="28" t="s">
        <v>21</v>
      </c>
      <c r="B15" s="28"/>
      <c r="C15" s="28"/>
      <c r="D15" s="28"/>
      <c r="E15" s="28"/>
      <c r="F15" s="28"/>
      <c r="G15" s="28"/>
      <c r="H15" s="28"/>
      <c r="I15" s="28"/>
      <c r="J15" s="28"/>
      <c r="K15" s="28"/>
    </row>
    <row r="16" spans="1:11" x14ac:dyDescent="0.25">
      <c r="A16" s="27" t="s">
        <v>22</v>
      </c>
      <c r="B16" s="27"/>
      <c r="C16" s="27"/>
      <c r="D16" s="6"/>
      <c r="E16" s="5"/>
      <c r="F16" s="5"/>
      <c r="G16" s="5"/>
      <c r="H16" s="5"/>
      <c r="I16" s="5"/>
      <c r="J16" s="5"/>
      <c r="K16" s="5"/>
    </row>
    <row r="17" spans="1:11" ht="15.6" x14ac:dyDescent="0.25">
      <c r="A17" s="34"/>
      <c r="B17" s="35"/>
      <c r="C17" s="36"/>
      <c r="D17" s="11"/>
      <c r="E17" s="12"/>
      <c r="F17" s="12">
        <f t="shared" ref="F17:K17" si="0">(F22+F20+F18)/3/F14*100%</f>
        <v>0.71666666666666667</v>
      </c>
      <c r="G17" s="12">
        <f t="shared" si="0"/>
        <v>0.62222222222222223</v>
      </c>
      <c r="H17" s="12">
        <f t="shared" si="0"/>
        <v>1</v>
      </c>
      <c r="I17" s="12">
        <f t="shared" si="0"/>
        <v>1</v>
      </c>
      <c r="J17" s="12">
        <f t="shared" si="0"/>
        <v>0.33333333333333331</v>
      </c>
      <c r="K17" s="12">
        <f t="shared" si="0"/>
        <v>0.6333333333333333</v>
      </c>
    </row>
    <row r="18" spans="1:11" ht="47.25" x14ac:dyDescent="0.25">
      <c r="A18" s="10">
        <v>1</v>
      </c>
      <c r="B18" s="7">
        <v>957</v>
      </c>
      <c r="C18" s="13" t="s">
        <v>28</v>
      </c>
      <c r="D18" s="14">
        <f>E18/E14*100%</f>
        <v>0.72631578947368425</v>
      </c>
      <c r="E18" s="3">
        <f t="shared" ref="E18" si="1">F18+G18+H18+I18+J18+K18</f>
        <v>69</v>
      </c>
      <c r="F18" s="2">
        <v>35</v>
      </c>
      <c r="G18" s="2">
        <v>8</v>
      </c>
      <c r="H18" s="2">
        <v>5</v>
      </c>
      <c r="I18" s="2">
        <v>10</v>
      </c>
      <c r="J18" s="2">
        <v>5</v>
      </c>
      <c r="K18" s="2">
        <v>6</v>
      </c>
    </row>
    <row r="19" spans="1:11" ht="15.6" x14ac:dyDescent="0.25">
      <c r="A19" s="10"/>
      <c r="B19" s="7"/>
      <c r="C19" s="13"/>
      <c r="D19" s="15"/>
      <c r="E19" s="12"/>
      <c r="F19" s="12">
        <f t="shared" ref="F19:K19" si="2">F18/F14*100%</f>
        <v>0.875</v>
      </c>
      <c r="G19" s="12">
        <f t="shared" si="2"/>
        <v>0.53333333333333333</v>
      </c>
      <c r="H19" s="12">
        <f t="shared" si="2"/>
        <v>1</v>
      </c>
      <c r="I19" s="12">
        <f t="shared" si="2"/>
        <v>1</v>
      </c>
      <c r="J19" s="12">
        <f t="shared" si="2"/>
        <v>0.33333333333333331</v>
      </c>
      <c r="K19" s="24">
        <f t="shared" si="2"/>
        <v>0.6</v>
      </c>
    </row>
    <row r="20" spans="1:11" x14ac:dyDescent="0.25">
      <c r="A20" s="10">
        <v>2</v>
      </c>
      <c r="B20" s="26">
        <v>903</v>
      </c>
      <c r="C20" t="s">
        <v>24</v>
      </c>
      <c r="D20" s="14">
        <f>E20/E14*100%</f>
        <v>0.68421052631578949</v>
      </c>
      <c r="E20" s="3">
        <f>F20+G20+H20+I20+J20+K20</f>
        <v>65</v>
      </c>
      <c r="F20" s="2">
        <v>27</v>
      </c>
      <c r="G20" s="2">
        <v>10</v>
      </c>
      <c r="H20" s="2">
        <v>5</v>
      </c>
      <c r="I20" s="2">
        <v>10</v>
      </c>
      <c r="J20" s="2">
        <v>5</v>
      </c>
      <c r="K20" s="2">
        <v>8</v>
      </c>
    </row>
    <row r="21" spans="1:11" ht="15.6" x14ac:dyDescent="0.25">
      <c r="A21" s="10"/>
      <c r="B21" s="7"/>
      <c r="C21" s="13"/>
      <c r="D21" s="14"/>
      <c r="E21" s="12"/>
      <c r="F21" s="12">
        <f t="shared" ref="F21:K21" si="3">F20/F14*100%</f>
        <v>0.67500000000000004</v>
      </c>
      <c r="G21" s="12">
        <f t="shared" si="3"/>
        <v>0.66666666666666663</v>
      </c>
      <c r="H21" s="12">
        <f t="shared" si="3"/>
        <v>1</v>
      </c>
      <c r="I21" s="12">
        <f t="shared" si="3"/>
        <v>1</v>
      </c>
      <c r="J21" s="12">
        <f t="shared" si="3"/>
        <v>0.33333333333333331</v>
      </c>
      <c r="K21" s="24">
        <f t="shared" si="3"/>
        <v>0.8</v>
      </c>
    </row>
    <row r="22" spans="1:11" ht="31.5" x14ac:dyDescent="0.25">
      <c r="A22" s="10">
        <v>3</v>
      </c>
      <c r="B22" s="7">
        <v>973</v>
      </c>
      <c r="C22" s="13" t="s">
        <v>25</v>
      </c>
      <c r="D22" s="16">
        <f>E22/E14*100%</f>
        <v>0.62105263157894741</v>
      </c>
      <c r="E22" s="3">
        <f>F22+G22+H22+I22+J22+K22</f>
        <v>59</v>
      </c>
      <c r="F22" s="2">
        <v>24</v>
      </c>
      <c r="G22" s="2">
        <v>10</v>
      </c>
      <c r="H22" s="2">
        <v>5</v>
      </c>
      <c r="I22" s="2">
        <v>10</v>
      </c>
      <c r="J22" s="2">
        <v>5</v>
      </c>
      <c r="K22" s="2">
        <v>5</v>
      </c>
    </row>
    <row r="23" spans="1:11" ht="15.6" x14ac:dyDescent="0.25">
      <c r="A23" s="10"/>
      <c r="B23" s="7"/>
      <c r="C23" s="13"/>
      <c r="D23" s="14"/>
      <c r="E23" s="12"/>
      <c r="F23" s="12">
        <f>F22/F14*100%</f>
        <v>0.6</v>
      </c>
      <c r="G23" s="12">
        <f>G22/G14*100%</f>
        <v>0.66666666666666663</v>
      </c>
      <c r="H23" s="12">
        <f>H22/H14*100%</f>
        <v>1</v>
      </c>
      <c r="I23" s="12">
        <f>I22/I14*100%</f>
        <v>1</v>
      </c>
      <c r="J23" s="12">
        <f>J22/J14/100%</f>
        <v>0.33333333333333331</v>
      </c>
      <c r="K23" s="12">
        <f>K22/K14*100%</f>
        <v>0.5</v>
      </c>
    </row>
    <row r="24" spans="1:11" x14ac:dyDescent="0.25">
      <c r="A24" s="28" t="s">
        <v>23</v>
      </c>
      <c r="B24" s="28"/>
      <c r="C24" s="28"/>
      <c r="D24" s="28"/>
      <c r="E24" s="28"/>
      <c r="F24" s="28"/>
      <c r="G24" s="28"/>
      <c r="H24" s="28"/>
      <c r="I24" s="28"/>
      <c r="J24" s="28"/>
      <c r="K24" s="29"/>
    </row>
    <row r="25" spans="1:11" x14ac:dyDescent="0.25">
      <c r="A25" s="27" t="s">
        <v>22</v>
      </c>
      <c r="B25" s="27"/>
      <c r="C25" s="27"/>
      <c r="D25" s="6"/>
      <c r="E25" s="17"/>
      <c r="F25" s="17"/>
      <c r="G25" s="17"/>
      <c r="H25" s="17"/>
      <c r="I25" s="17"/>
      <c r="J25" s="17"/>
      <c r="K25" s="17"/>
    </row>
    <row r="26" spans="1:11" ht="15.6" x14ac:dyDescent="0.25">
      <c r="A26" s="9"/>
      <c r="B26" s="17"/>
      <c r="C26" s="38"/>
      <c r="D26" s="11"/>
      <c r="E26" s="12"/>
      <c r="F26" s="12">
        <f>(F29+F27)/2/F14*100%</f>
        <v>0.8125</v>
      </c>
      <c r="G26" s="12">
        <f>(G29+G27)/2/G14*100%</f>
        <v>0.5</v>
      </c>
      <c r="H26" s="12">
        <f>(H29+H27)/2/H14*100%</f>
        <v>1</v>
      </c>
      <c r="I26" s="12">
        <f>(I29+I27)/2/I14*100%</f>
        <v>1</v>
      </c>
      <c r="J26" s="12">
        <f>+(J29+J27)/2/J14*100%</f>
        <v>0.5</v>
      </c>
      <c r="K26" s="12">
        <f>+(K29+K27)/2/K14*100%</f>
        <v>0.8</v>
      </c>
    </row>
    <row r="27" spans="1:11" ht="31.5" x14ac:dyDescent="0.25">
      <c r="A27" s="18">
        <v>1</v>
      </c>
      <c r="B27" s="19">
        <v>992</v>
      </c>
      <c r="C27" s="39" t="s">
        <v>27</v>
      </c>
      <c r="D27" s="20">
        <f>E27/E14*100%</f>
        <v>0.76842105263157889</v>
      </c>
      <c r="E27" s="18">
        <f>F27+G27+H27+I27+J27+K27</f>
        <v>73</v>
      </c>
      <c r="F27" s="25">
        <v>35</v>
      </c>
      <c r="G27" s="25">
        <v>5</v>
      </c>
      <c r="H27" s="25">
        <v>5</v>
      </c>
      <c r="I27" s="25">
        <v>10</v>
      </c>
      <c r="J27" s="25">
        <v>10</v>
      </c>
      <c r="K27" s="25">
        <v>8</v>
      </c>
    </row>
    <row r="28" spans="1:11" ht="15.6" x14ac:dyDescent="0.25">
      <c r="A28" s="21"/>
      <c r="B28" s="22"/>
      <c r="C28" s="40"/>
      <c r="D28" s="23"/>
      <c r="E28" s="23"/>
      <c r="F28" s="23">
        <f t="shared" ref="F28:K28" si="4">F27/F14*100%</f>
        <v>0.875</v>
      </c>
      <c r="G28" s="23">
        <f t="shared" si="4"/>
        <v>0.33333333333333331</v>
      </c>
      <c r="H28" s="23">
        <f t="shared" si="4"/>
        <v>1</v>
      </c>
      <c r="I28" s="23">
        <f t="shared" si="4"/>
        <v>1</v>
      </c>
      <c r="J28" s="23">
        <f t="shared" si="4"/>
        <v>0.66666666666666663</v>
      </c>
      <c r="K28" s="23">
        <f t="shared" si="4"/>
        <v>0.8</v>
      </c>
    </row>
    <row r="29" spans="1:11" x14ac:dyDescent="0.25">
      <c r="A29" s="3">
        <v>2</v>
      </c>
      <c r="B29" s="42">
        <v>930</v>
      </c>
      <c r="C29" t="s">
        <v>26</v>
      </c>
      <c r="D29" s="16">
        <f>E29/E14*100%</f>
        <v>0.71578947368421053</v>
      </c>
      <c r="E29" s="3">
        <f>F29+G29+H29+I29+J29+K29</f>
        <v>68</v>
      </c>
      <c r="F29" s="2">
        <v>30</v>
      </c>
      <c r="G29" s="2">
        <v>10</v>
      </c>
      <c r="H29" s="2">
        <v>5</v>
      </c>
      <c r="I29" s="2">
        <v>10</v>
      </c>
      <c r="J29" s="2">
        <v>5</v>
      </c>
      <c r="K29" s="2">
        <v>8</v>
      </c>
    </row>
    <row r="30" spans="1:11" ht="15.6" x14ac:dyDescent="0.25">
      <c r="A30" s="16"/>
      <c r="B30" s="12"/>
      <c r="C30" s="41"/>
      <c r="D30" s="12"/>
      <c r="E30" s="12"/>
      <c r="F30" s="12">
        <f t="shared" ref="F30:K30" si="5">F29/F14*100%</f>
        <v>0.75</v>
      </c>
      <c r="G30" s="12">
        <f t="shared" si="5"/>
        <v>0.66666666666666663</v>
      </c>
      <c r="H30" s="12">
        <f t="shared" si="5"/>
        <v>1</v>
      </c>
      <c r="I30" s="12">
        <f t="shared" si="5"/>
        <v>1</v>
      </c>
      <c r="J30" s="12">
        <f t="shared" si="5"/>
        <v>0.33333333333333331</v>
      </c>
      <c r="K30" s="12">
        <f t="shared" si="5"/>
        <v>0.8</v>
      </c>
    </row>
  </sheetData>
  <mergeCells count="19">
    <mergeCell ref="A2:K2"/>
    <mergeCell ref="A3:K3"/>
    <mergeCell ref="A4:K4"/>
    <mergeCell ref="A5:K5"/>
    <mergeCell ref="A15:K15"/>
    <mergeCell ref="A16:C16"/>
    <mergeCell ref="A24:K24"/>
    <mergeCell ref="A25:C25"/>
    <mergeCell ref="A7:K7"/>
    <mergeCell ref="A8:K8"/>
    <mergeCell ref="A9:K9"/>
    <mergeCell ref="A10:K10"/>
    <mergeCell ref="A11:A12"/>
    <mergeCell ref="B11:C11"/>
    <mergeCell ref="D11:D12"/>
    <mergeCell ref="E11:E12"/>
    <mergeCell ref="F11:K11"/>
    <mergeCell ref="A14:C14"/>
    <mergeCell ref="A17:C17"/>
  </mergeCells>
  <pageMargins left="0.51181102362204722" right="0.51181102362204722" top="0.74803149606299213" bottom="0.35433070866141736" header="0.31496062992125984" footer="0.31496062992125984"/>
  <pageSetup paperSize="9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Елена Распопина</dc:creator>
  <cp:lastModifiedBy>Алена Туева</cp:lastModifiedBy>
  <cp:lastPrinted>2026-05-28T00:15:11Z</cp:lastPrinted>
  <dcterms:created xsi:type="dcterms:W3CDTF">2023-05-26T05:12:50Z</dcterms:created>
  <dcterms:modified xsi:type="dcterms:W3CDTF">2026-05-28T00:15:12Z</dcterms:modified>
</cp:coreProperties>
</file>