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1E14C2CD-947F-4257-99B6-4A553C3BBA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32" i="1"/>
  <c r="C36" i="1"/>
  <c r="C32" i="1"/>
  <c r="E40" i="1"/>
  <c r="E39" i="1"/>
  <c r="E38" i="1"/>
  <c r="E37" i="1"/>
  <c r="E34" i="1"/>
  <c r="D12" i="1"/>
  <c r="C12" i="1"/>
  <c r="C9" i="1"/>
  <c r="C5" i="1"/>
  <c r="C27" i="1"/>
  <c r="C20" i="1"/>
  <c r="C14" i="1"/>
  <c r="D14" i="1"/>
  <c r="E17" i="1"/>
  <c r="D5" i="1"/>
  <c r="D9" i="1"/>
  <c r="E36" i="1" l="1"/>
  <c r="C41" i="1"/>
  <c r="E32" i="1"/>
  <c r="E14" i="1"/>
  <c r="D27" i="1" l="1"/>
  <c r="D20" i="1"/>
  <c r="D41" i="1" l="1"/>
  <c r="E41" i="1" s="1"/>
  <c r="E27" i="1"/>
  <c r="E9" i="1" l="1"/>
  <c r="E5" i="1"/>
  <c r="E33" i="1"/>
  <c r="E30" i="1"/>
  <c r="E16" i="1"/>
  <c r="E23" i="1"/>
  <c r="E22" i="1"/>
  <c r="E8" i="1" l="1"/>
  <c r="E10" i="1"/>
  <c r="E11" i="1"/>
  <c r="E12" i="1"/>
  <c r="E13" i="1"/>
  <c r="E15" i="1"/>
  <c r="E18" i="1"/>
  <c r="E20" i="1"/>
  <c r="E21" i="1"/>
  <c r="E24" i="1"/>
  <c r="E25" i="1"/>
  <c r="E26" i="1"/>
  <c r="E28" i="1"/>
  <c r="E29" i="1"/>
  <c r="E31" i="1"/>
</calcChain>
</file>

<file path=xl/sharedStrings.xml><?xml version="1.0" encoding="utf-8"?>
<sst xmlns="http://schemas.openxmlformats.org/spreadsheetml/2006/main" count="79" uniqueCount="79">
  <si>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</si>
  <si>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</si>
  <si>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</si>
  <si>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</si>
  <si>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</si>
  <si>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</si>
  <si>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</si>
  <si>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</si>
  <si>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</si>
  <si>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</si>
  <si>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</si>
  <si>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</si>
  <si>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</si>
  <si>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</si>
  <si>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</si>
  <si>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</si>
  <si>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</si>
  <si>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</si>
  <si>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</si>
  <si>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</si>
  <si>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</si>
  <si>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</si>
  <si>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</si>
  <si>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</si>
  <si>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</si>
  <si>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</si>
  <si>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</si>
  <si>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</si>
  <si>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</si>
  <si>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</si>
  <si>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</si>
  <si>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</si>
  <si>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</si>
  <si>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</si>
  <si>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</si>
  <si>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4.5</t>
  </si>
  <si>
    <t>Муниципальная программа "Экономическое развитие Тулунского муниципального района" на 2021-2028 годы</t>
  </si>
  <si>
    <t>Подпрограмма "Поддержка и развитие малого и среднего предпринимательства в Тулунском муниципальном районе на 2021-2028 годы"</t>
  </si>
  <si>
    <t>Подпрограмма "Создание условий для оказания медицинской помощи населению на территории Тулунского муниципального района" на 2021-2028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</si>
  <si>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2021-2028 годы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</si>
  <si>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</si>
  <si>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</si>
  <si>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Муниципальная программа "Управление финансами Тулунского муниципального района" на 2020-2028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</si>
  <si>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2020 - 2028 годы</t>
  </si>
  <si>
    <t>Подпрограмма "Повышение эффективности бюджетных расходов Тулунского муниципального района" на 2020 - 2028 годы.</t>
  </si>
  <si>
    <t>Муниципальная программа "Развитие инфраструктуры на территории Тулунского муниципального района" на 2021-2028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</si>
  <si>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2021-2028 гг.</t>
  </si>
  <si>
    <t>Подпрограмма "Энергосбережение и повышение энергетической эффективности на территории Тулунского муниципального района" на 2021-2028 гг.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</si>
  <si>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2021-2028 гг.</t>
  </si>
  <si>
    <t>Подпрограмма "Организация мероприятий межпоселенческого характера по охране окружающей среды" на 2021-2028 гг.</t>
  </si>
  <si>
    <t>Подпрограмма "Развитие услуг связи на территории Тулунского муниципального района" на 2024-2028гг.</t>
  </si>
  <si>
    <t>Муниципальная программа "Развитие культуры в Тулунском районе" на 2026 - 2030 годы</t>
  </si>
  <si>
    <t>Подпрограмма "Организация досуга жителей Тулунского района, поддержка и развитие жанров традиционного народного творчества" на 2026-2030 годы</t>
  </si>
  <si>
    <t>Подпрограмма "Совершенствование системы библиотечного и информационно-методического обслуживания в Тулунском районе" на 2026 - 2030 годы</t>
  </si>
  <si>
    <t>Подпрограмма "Развитие системы дополнительного образования в сфере культуры в Тулунском районе" на 2026 - 2030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</si>
  <si>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2026-2030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</si>
  <si>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2026 - 2030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</si>
  <si>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2026-2030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</si>
  <si>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</si>
  <si>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Подпрограмма "Физическая культура и спорт Тулунского района" на 2024 - 2028 годы</t>
  </si>
  <si>
    <t>Подпрограмма "Молодежь Тулунского района" на 2024 - 2028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</si>
  <si>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2024-2028 годы</t>
  </si>
  <si>
    <t>Подпрограмма "Развитие муниципального казенного учреждения "Спортивная школа" Тулунского муниципального района" на 2024-2028 годы</t>
  </si>
  <si>
    <t>Муниципальная программа "Развитие образования на территории Тулунского муниципального района на 2020-2028гг."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</si>
  <si>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2020-2028гг."</t>
  </si>
  <si>
    <t>Подпрограмма "Развитие дошкольного, общего и дополнительного образования на территории Тулунского муниципального района на 2020-2028гг."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</si>
  <si>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2020-2028гг."</t>
  </si>
  <si>
    <t>8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</si>
  <si>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</si>
  <si>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8.1</t>
  </si>
  <si>
    <t>Подпрограмма "Обеспечение защиты населения и на территории Тулунского муниципального района от чрезвычайных ситуаций природного и техногенного характера" на 2026-2030 годы</t>
  </si>
  <si>
    <t>8.2</t>
  </si>
  <si>
    <t>Подпрограмма "Повышение безопасности дорожного движения на территории Тулунского муниципального района" на 2026-2030 годы</t>
  </si>
  <si>
    <t>8.3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</si>
  <si>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2026-2030 годы</t>
  </si>
  <si>
    <t>8.4</t>
  </si>
  <si>
    <t>Подпрограмма "Профилактика ВИЧ- инфекций на территории Тулунского муниципального района" на 2026-2030 годы</t>
  </si>
  <si>
    <t>План на 2026 год</t>
  </si>
  <si>
    <t>Информация об исполнении муниципальных программ и подпрограмм 
Тулунского муниципального района на 01.08.2026г.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</si>
</sst>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1"/>
  <sheetViews>
    <sheetView showGridLines="0" tabSelected="1" view="pageBreakPreview" topLeftCell="A30" zoomScaleNormal="100" zoomScaleSheetLayoutView="100" workbookViewId="0">
      <selection activeCell="D40" sqref="D40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78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27</v>
      </c>
      <c r="B4" s="3" t="s">
        <v>0</v>
      </c>
      <c r="C4" s="3" t="s">
        <v>77</v>
      </c>
      <c r="D4" s="3" t="s">
        <v>25</v>
      </c>
      <c r="E4" s="6" t="s">
        <v>26</v>
      </c>
    </row>
    <row r="5" spans="1:5" ht="24.75" customHeight="1" x14ac:dyDescent="0.2">
      <c r="A5" s="7" t="s">
        <v>1</v>
      </c>
      <c r="B5" s="15" t="s">
        <v>36</v>
      </c>
      <c r="C5" s="5">
        <f>+C7+C8+C6</f>
        <v>161314376.63</v>
      </c>
      <c r="D5" s="5">
        <f>+D7+D8+D6</f>
        <v>89152709.170000002</v>
      </c>
      <c r="E5" s="8">
        <f>D5/C5</f>
        <v>0.55266437519382305</v>
      </c>
    </row>
    <row r="6" spans="1:5" ht="38.25" x14ac:dyDescent="0.2">
      <c r="A6" s="9" t="s">
        <v>2</v>
      </c>
      <c r="B6" s="16" t="s">
        <v>37</v>
      </c>
      <c r="C6" s="18">
        <v>0</v>
      </c>
      <c r="D6" s="18">
        <v>0</v>
      </c>
      <c r="E6" s="10">
        <v>0</v>
      </c>
    </row>
    <row r="7" spans="1:5" ht="38.25" outlineLevel="1" x14ac:dyDescent="0.2">
      <c r="A7" s="9" t="s">
        <v>3</v>
      </c>
      <c r="B7" s="16" t="s">
        <v>38</v>
      </c>
      <c r="C7" s="18">
        <v>0</v>
      </c>
      <c r="D7" s="18">
        <v>0</v>
      </c>
      <c r="E7" s="10">
        <v>0</v>
      </c>
    </row>
    <row r="8" spans="1:5" ht="38.25" outlineLevel="1" x14ac:dyDescent="0.2">
      <c r="A8" s="9" t="s">
        <v>33</v>
      </c>
      <c r="B8" s="16" t="s">
        <v>39</v>
      </c>
      <c r="C8" s="18">
        <v>161314376.63</v>
      </c>
      <c r="D8" s="18">
        <v>89152709.170000002</v>
      </c>
      <c r="E8" s="10">
        <f t="shared" ref="E8:E31" si="0">D8/C8</f>
        <v>0.55266437519382305</v>
      </c>
    </row>
    <row r="9" spans="1:5" ht="25.5" x14ac:dyDescent="0.2">
      <c r="A9" s="7" t="s">
        <v>4</v>
      </c>
      <c r="B9" s="15" t="s">
        <v>42</v>
      </c>
      <c r="C9" s="5">
        <f>+C10+C11</f>
        <v>353988410.58999997</v>
      </c>
      <c r="D9" s="5">
        <f>+D10+D11</f>
        <v>195531273.43000001</v>
      </c>
      <c r="E9" s="8">
        <f>D9/C9</f>
        <v>0.55236631364316102</v>
      </c>
    </row>
    <row r="10" spans="1:5" ht="38.25" outlineLevel="1" x14ac:dyDescent="0.2">
      <c r="A10" s="9" t="s">
        <v>5</v>
      </c>
      <c r="B10" s="16" t="s">
        <v>43</v>
      </c>
      <c r="C10" s="18">
        <v>352398464</v>
      </c>
      <c r="D10" s="18">
        <v>194724494.84</v>
      </c>
      <c r="E10" s="10">
        <f t="shared" si="0"/>
        <v>0.55256907941573774</v>
      </c>
    </row>
    <row r="11" spans="1:5" ht="38.25" outlineLevel="1" x14ac:dyDescent="0.2">
      <c r="A11" s="9" t="s">
        <v>6</v>
      </c>
      <c r="B11" s="16" t="s">
        <v>44</v>
      </c>
      <c r="C11" s="18">
        <v>1589946.59</v>
      </c>
      <c r="D11" s="18">
        <v>806778.59</v>
      </c>
      <c r="E11" s="10">
        <f t="shared" si="0"/>
        <v>0.50742496324986608</v>
      </c>
    </row>
    <row r="12" spans="1:5" ht="63.75" x14ac:dyDescent="0.2">
      <c r="A12" s="7" t="s">
        <v>7</v>
      </c>
      <c r="B12" s="15" t="s">
        <v>40</v>
      </c>
      <c r="C12" s="5">
        <f>+C13</f>
        <v>25000</v>
      </c>
      <c r="D12" s="5">
        <f>+D13</f>
        <v>0</v>
      </c>
      <c r="E12" s="8">
        <f t="shared" si="0"/>
        <v>0</v>
      </c>
    </row>
    <row r="13" spans="1:5" ht="51" outlineLevel="1" x14ac:dyDescent="0.2">
      <c r="A13" s="9" t="s">
        <v>8</v>
      </c>
      <c r="B13" s="16" t="s">
        <v>41</v>
      </c>
      <c r="C13" s="18">
        <v>25000</v>
      </c>
      <c r="D13" s="18">
        <v>0</v>
      </c>
      <c r="E13" s="10">
        <f t="shared" si="0"/>
        <v>0</v>
      </c>
    </row>
    <row r="14" spans="1:5" ht="38.25" x14ac:dyDescent="0.2">
      <c r="A14" s="7" t="s">
        <v>9</v>
      </c>
      <c r="B14" s="15" t="s">
        <v>45</v>
      </c>
      <c r="C14" s="5">
        <f>+C15+C16+C18+C19+C17</f>
        <v>77081853.080000013</v>
      </c>
      <c r="D14" s="5">
        <f>+D15+D16+D18+D19+D17</f>
        <v>29640076.48</v>
      </c>
      <c r="E14" s="8">
        <f>D14/C14</f>
        <v>0.38452729527970497</v>
      </c>
    </row>
    <row r="15" spans="1:5" ht="51" outlineLevel="1" x14ac:dyDescent="0.2">
      <c r="A15" s="9" t="s">
        <v>10</v>
      </c>
      <c r="B15" s="16" t="s">
        <v>46</v>
      </c>
      <c r="C15" s="18">
        <v>58695800.920000002</v>
      </c>
      <c r="D15" s="18">
        <v>25327834.359999999</v>
      </c>
      <c r="E15" s="10">
        <f t="shared" si="0"/>
        <v>0.43151015852941188</v>
      </c>
    </row>
    <row r="16" spans="1:5" ht="38.25" outlineLevel="1" x14ac:dyDescent="0.2">
      <c r="A16" s="9" t="s">
        <v>11</v>
      </c>
      <c r="B16" s="16" t="s">
        <v>47</v>
      </c>
      <c r="C16" s="18">
        <v>9993655.0099999998</v>
      </c>
      <c r="D16" s="18">
        <v>4312242.12</v>
      </c>
      <c r="E16" s="10">
        <f t="shared" si="0"/>
        <v>0.43149799704762876</v>
      </c>
    </row>
    <row r="17" spans="1:5" ht="63.75" outlineLevel="1" x14ac:dyDescent="0.2">
      <c r="A17" s="9" t="s">
        <v>30</v>
      </c>
      <c r="B17" s="16" t="s">
        <v>48</v>
      </c>
      <c r="C17" s="18">
        <v>206000</v>
      </c>
      <c r="D17" s="18">
        <v>0</v>
      </c>
      <c r="E17" s="10">
        <f>D17/C17</f>
        <v>0</v>
      </c>
    </row>
    <row r="18" spans="1:5" ht="38.25" outlineLevel="1" x14ac:dyDescent="0.2">
      <c r="A18" s="9" t="s">
        <v>34</v>
      </c>
      <c r="B18" s="16" t="s">
        <v>49</v>
      </c>
      <c r="C18" s="18">
        <v>8186397.1500000004</v>
      </c>
      <c r="D18" s="18">
        <v>0</v>
      </c>
      <c r="E18" s="10">
        <f t="shared" si="0"/>
        <v>0</v>
      </c>
    </row>
    <row r="19" spans="1:5" ht="25.5" outlineLevel="1" x14ac:dyDescent="0.2">
      <c r="A19" s="9" t="s">
        <v>35</v>
      </c>
      <c r="B19" s="16" t="s">
        <v>50</v>
      </c>
      <c r="C19" s="18">
        <v>0</v>
      </c>
      <c r="D19" s="18">
        <v>0</v>
      </c>
      <c r="E19" s="10">
        <v>0</v>
      </c>
    </row>
    <row r="20" spans="1:5" ht="25.5" x14ac:dyDescent="0.2">
      <c r="A20" s="7" t="s">
        <v>12</v>
      </c>
      <c r="B20" s="15" t="s">
        <v>51</v>
      </c>
      <c r="C20" s="5">
        <f>+C21+C22+C23+C24+C25+C26</f>
        <v>199044484.13</v>
      </c>
      <c r="D20" s="5">
        <f>+D21+D22+D23+D24+D25+D26</f>
        <v>118389328.88</v>
      </c>
      <c r="E20" s="8">
        <f t="shared" si="0"/>
        <v>0.59478829266465638</v>
      </c>
    </row>
    <row r="21" spans="1:5" ht="38.25" outlineLevel="1" x14ac:dyDescent="0.2">
      <c r="A21" s="9" t="s">
        <v>13</v>
      </c>
      <c r="B21" s="16" t="s">
        <v>52</v>
      </c>
      <c r="C21" s="18">
        <v>30936132.210000001</v>
      </c>
      <c r="D21" s="18">
        <v>17873654.390000001</v>
      </c>
      <c r="E21" s="10">
        <f t="shared" si="0"/>
        <v>0.57775982688043992</v>
      </c>
    </row>
    <row r="22" spans="1:5" ht="38.25" outlineLevel="1" x14ac:dyDescent="0.2">
      <c r="A22" s="9" t="s">
        <v>14</v>
      </c>
      <c r="B22" s="16" t="s">
        <v>53</v>
      </c>
      <c r="C22" s="18">
        <v>30534467.780000001</v>
      </c>
      <c r="D22" s="18">
        <v>15055017.59</v>
      </c>
      <c r="E22" s="10">
        <f t="shared" si="0"/>
        <v>0.49304994272279401</v>
      </c>
    </row>
    <row r="23" spans="1:5" ht="38.25" outlineLevel="1" x14ac:dyDescent="0.2">
      <c r="A23" s="9" t="s">
        <v>15</v>
      </c>
      <c r="B23" s="16" t="s">
        <v>54</v>
      </c>
      <c r="C23" s="18">
        <v>11161495.960000001</v>
      </c>
      <c r="D23" s="18">
        <v>7832884.4400000004</v>
      </c>
      <c r="E23" s="10">
        <f t="shared" si="0"/>
        <v>0.70177729473460293</v>
      </c>
    </row>
    <row r="24" spans="1:5" ht="38.25" outlineLevel="1" x14ac:dyDescent="0.2">
      <c r="A24" s="9" t="s">
        <v>28</v>
      </c>
      <c r="B24" s="16" t="s">
        <v>55</v>
      </c>
      <c r="C24" s="18">
        <v>12439358.18</v>
      </c>
      <c r="D24" s="18">
        <v>6764989.2599999998</v>
      </c>
      <c r="E24" s="10">
        <f t="shared" si="0"/>
        <v>0.54383748438699586</v>
      </c>
    </row>
    <row r="25" spans="1:5" ht="51" outlineLevel="1" x14ac:dyDescent="0.2">
      <c r="A25" s="9" t="s">
        <v>29</v>
      </c>
      <c r="B25" s="16" t="s">
        <v>56</v>
      </c>
      <c r="C25" s="18">
        <v>99002804</v>
      </c>
      <c r="D25" s="18">
        <v>61308660.270000003</v>
      </c>
      <c r="E25" s="10">
        <f t="shared" si="0"/>
        <v>0.61926185716921722</v>
      </c>
    </row>
    <row r="26" spans="1:5" ht="38.25" outlineLevel="1" x14ac:dyDescent="0.2">
      <c r="A26" s="9" t="s">
        <v>32</v>
      </c>
      <c r="B26" s="16" t="s">
        <v>57</v>
      </c>
      <c r="C26" s="18">
        <v>14970226</v>
      </c>
      <c r="D26" s="18">
        <v>9554122.9299999997</v>
      </c>
      <c r="E26" s="10">
        <f t="shared" si="0"/>
        <v>0.63820832965380747</v>
      </c>
    </row>
    <row r="27" spans="1:5" ht="67.5" customHeight="1" x14ac:dyDescent="0.2">
      <c r="A27" s="7" t="s">
        <v>16</v>
      </c>
      <c r="B27" s="15" t="s">
        <v>58</v>
      </c>
      <c r="C27" s="5">
        <f>+C28+C29+C30+C31</f>
        <v>13575634.640000001</v>
      </c>
      <c r="D27" s="5">
        <f>+D28+D29+D30+D31</f>
        <v>7774736.3999999994</v>
      </c>
      <c r="E27" s="8">
        <f t="shared" si="0"/>
        <v>0.57269782269272973</v>
      </c>
    </row>
    <row r="28" spans="1:5" ht="25.5" outlineLevel="1" x14ac:dyDescent="0.2">
      <c r="A28" s="9" t="s">
        <v>17</v>
      </c>
      <c r="B28" s="16" t="s">
        <v>59</v>
      </c>
      <c r="C28" s="18">
        <v>200000</v>
      </c>
      <c r="D28" s="18">
        <v>180000</v>
      </c>
      <c r="E28" s="10">
        <f t="shared" si="0"/>
        <v>0.9</v>
      </c>
    </row>
    <row r="29" spans="1:5" ht="25.5" outlineLevel="1" x14ac:dyDescent="0.2">
      <c r="A29" s="9" t="s">
        <v>18</v>
      </c>
      <c r="B29" s="16" t="s">
        <v>60</v>
      </c>
      <c r="C29" s="18">
        <v>135000</v>
      </c>
      <c r="D29" s="18">
        <v>52045.599999999999</v>
      </c>
      <c r="E29" s="10">
        <f t="shared" si="0"/>
        <v>0.38552296296296296</v>
      </c>
    </row>
    <row r="30" spans="1:5" ht="51" outlineLevel="1" x14ac:dyDescent="0.2">
      <c r="A30" s="9" t="s">
        <v>19</v>
      </c>
      <c r="B30" s="16" t="s">
        <v>61</v>
      </c>
      <c r="C30" s="18">
        <v>30000</v>
      </c>
      <c r="D30" s="18">
        <v>26890</v>
      </c>
      <c r="E30" s="10">
        <f>D30/C30</f>
        <v>0.89633333333333332</v>
      </c>
    </row>
    <row r="31" spans="1:5" ht="38.25" outlineLevel="1" x14ac:dyDescent="0.2">
      <c r="A31" s="9" t="s">
        <v>20</v>
      </c>
      <c r="B31" s="16" t="s">
        <v>62</v>
      </c>
      <c r="C31" s="18">
        <v>13210634.640000001</v>
      </c>
      <c r="D31" s="18">
        <v>7515800.7999999998</v>
      </c>
      <c r="E31" s="10">
        <f t="shared" si="0"/>
        <v>0.56892049510196729</v>
      </c>
    </row>
    <row r="32" spans="1:5" ht="47.25" customHeight="1" x14ac:dyDescent="0.2">
      <c r="A32" s="7" t="s">
        <v>21</v>
      </c>
      <c r="B32" s="15" t="s">
        <v>63</v>
      </c>
      <c r="C32" s="5">
        <f>+C33+C34+C35</f>
        <v>1389550579.9499998</v>
      </c>
      <c r="D32" s="5">
        <f>+D33+D34+D35</f>
        <v>980920336.43999994</v>
      </c>
      <c r="E32" s="8">
        <f>D32/C32</f>
        <v>0.70592632653594833</v>
      </c>
    </row>
    <row r="33" spans="1:5" ht="51" outlineLevel="1" x14ac:dyDescent="0.2">
      <c r="A33" s="9" t="s">
        <v>22</v>
      </c>
      <c r="B33" s="16" t="s">
        <v>64</v>
      </c>
      <c r="C33" s="18">
        <v>1288679928.0899999</v>
      </c>
      <c r="D33" s="18">
        <v>948198134.38</v>
      </c>
      <c r="E33" s="10">
        <f>D33/C33</f>
        <v>0.7357902561463493</v>
      </c>
    </row>
    <row r="34" spans="1:5" ht="38.25" outlineLevel="1" x14ac:dyDescent="0.2">
      <c r="A34" s="9" t="s">
        <v>23</v>
      </c>
      <c r="B34" s="16" t="s">
        <v>65</v>
      </c>
      <c r="C34" s="18">
        <v>100334951.86</v>
      </c>
      <c r="D34" s="18">
        <v>32186504</v>
      </c>
      <c r="E34" s="10">
        <f>D34/C34</f>
        <v>0.32079054609913676</v>
      </c>
    </row>
    <row r="35" spans="1:5" s="12" customFormat="1" ht="38.25" outlineLevel="1" x14ac:dyDescent="0.2">
      <c r="A35" s="9" t="s">
        <v>24</v>
      </c>
      <c r="B35" s="16" t="s">
        <v>66</v>
      </c>
      <c r="C35" s="18">
        <v>535700</v>
      </c>
      <c r="D35" s="18">
        <v>535698.06000000006</v>
      </c>
      <c r="E35" s="10">
        <v>0</v>
      </c>
    </row>
    <row r="36" spans="1:5" s="12" customFormat="1" ht="45.75" customHeight="1" outlineLevel="1" x14ac:dyDescent="0.2">
      <c r="A36" s="7" t="s">
        <v>67</v>
      </c>
      <c r="B36" s="15" t="s">
        <v>68</v>
      </c>
      <c r="C36" s="5">
        <f>C40+C39+C38+C37</f>
        <v>19054115.079999998</v>
      </c>
      <c r="D36" s="5">
        <f>D40+D39+D38+D37</f>
        <v>12866768.609999999</v>
      </c>
      <c r="E36" s="8">
        <f t="shared" ref="E36:E41" si="1">D36/C36</f>
        <v>0.67527505507225061</v>
      </c>
    </row>
    <row r="37" spans="1:5" s="12" customFormat="1" ht="51" outlineLevel="1" x14ac:dyDescent="0.2">
      <c r="A37" s="9" t="s">
        <v>69</v>
      </c>
      <c r="B37" s="16" t="s">
        <v>70</v>
      </c>
      <c r="C37" s="18">
        <v>17812374.359999999</v>
      </c>
      <c r="D37" s="18">
        <v>12634927.33</v>
      </c>
      <c r="E37" s="10">
        <f t="shared" si="1"/>
        <v>0.70933425688454932</v>
      </c>
    </row>
    <row r="38" spans="1:5" s="12" customFormat="1" ht="38.25" outlineLevel="1" x14ac:dyDescent="0.2">
      <c r="A38" s="9" t="s">
        <v>71</v>
      </c>
      <c r="B38" s="16" t="s">
        <v>72</v>
      </c>
      <c r="C38" s="18">
        <v>113061.2</v>
      </c>
      <c r="D38" s="18">
        <v>13061.2</v>
      </c>
      <c r="E38" s="10">
        <f t="shared" si="1"/>
        <v>0.1155232741205648</v>
      </c>
    </row>
    <row r="39" spans="1:5" s="12" customFormat="1" ht="51" outlineLevel="1" x14ac:dyDescent="0.2">
      <c r="A39" s="9" t="s">
        <v>73</v>
      </c>
      <c r="B39" s="16" t="s">
        <v>74</v>
      </c>
      <c r="C39" s="18">
        <v>1097479.52</v>
      </c>
      <c r="D39" s="18">
        <v>218780.08</v>
      </c>
      <c r="E39" s="10">
        <f t="shared" si="1"/>
        <v>0.19934775639366828</v>
      </c>
    </row>
    <row r="40" spans="1:5" s="12" customFormat="1" ht="38.25" outlineLevel="1" x14ac:dyDescent="0.2">
      <c r="A40" s="9" t="s">
        <v>75</v>
      </c>
      <c r="B40" s="16" t="s">
        <v>76</v>
      </c>
      <c r="C40" s="18">
        <v>31200</v>
      </c>
      <c r="D40" s="18">
        <v>0</v>
      </c>
      <c r="E40" s="10">
        <f t="shared" si="1"/>
        <v>0</v>
      </c>
    </row>
    <row r="41" spans="1:5" ht="15.75" customHeight="1" x14ac:dyDescent="0.2">
      <c r="A41" s="13"/>
      <c r="B41" s="17" t="s">
        <v>31</v>
      </c>
      <c r="C41" s="4">
        <f>+C32+C20+C27+C14+C12+C9+C5+C36</f>
        <v>2213634454.0999999</v>
      </c>
      <c r="D41" s="4">
        <f>+D32+D20+D27+D14+D12+D9+D5+D36</f>
        <v>1434275229.4100001</v>
      </c>
      <c r="E41" s="8">
        <f t="shared" si="1"/>
        <v>0.64792776727589163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scale="83" fitToHeight="0" orientation="portrait" r:id="rId1"/>
  <headerFooter alignWithMargins="0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2026-08-03T05:55:54Z</cp:lastPrinted>
  <dcterms:created xsi:type="dcterms:W3CDTF">2017-06-23T04:54:16Z</dcterms:created>
  <dcterms:modified xsi:type="dcterms:W3CDTF">2026-08-03T07:40:40Z</dcterms:modified>
</cp:coreProperties>
</file>