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1769D6E3-3434-4B3E-902D-1471557ED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2" i="1"/>
  <c r="C36" i="1"/>
  <c r="C32" i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6" i="1" l="1"/>
  <c r="C41" i="1"/>
  <c r="E32" i="1"/>
  <c r="E14" i="1"/>
  <c r="D27" i="1" l="1"/>
  <c r="D20" i="1"/>
  <c r="D41" i="1" l="1"/>
  <c r="E41" i="1" s="1"/>
  <c r="E27" i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<sst xmlns="http://schemas.openxmlformats.org/spreadsheetml/2006/main" count="79" uniqueCount="79">
  <si>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</si>
  <si>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</si>
  <si>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</si>
  <si>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</si>
  <si>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</si>
  <si>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</si>
  <si>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</si>
  <si>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</si>
  <si>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</si>
  <si>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</si>
  <si>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</si>
  <si>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</si>
  <si>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</si>
  <si>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</si>
  <si>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</si>
  <si>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</si>
  <si>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</si>
  <si>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</si>
  <si>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</si>
  <si>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</si>
  <si>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</si>
  <si>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</si>
  <si>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</si>
  <si>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</si>
  <si>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</si>
  <si>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</si>
  <si>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</si>
  <si>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</si>
  <si>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</si>
  <si>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</si>
  <si>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</si>
  <si>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</si>
  <si>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</si>
  <si>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</si>
  <si>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</si>
  <si>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</si>
  <si>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</si>
  <si>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</si>
  <si>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</si>
  <si>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</si>
  <si>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</si>
  <si>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</si>
  <si>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</si>
  <si>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</si>
  <si>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</si>
  <si>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</si>
  <si>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</si>
  <si>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</si>
  <si>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</si>
  <si>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</si>
  <si>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</si>
  <si>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</si>
  <si>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</si>
  <si>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</si>
  <si>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</si>
  <si>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</si>
  <si>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</si>
  <si>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</si>
  <si>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</si>
  <si>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</si>
  <si>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</si>
  <si>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</si>
  <si>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</si>
  <si>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</si>
  <si>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</si>
  <si>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</si>
  <si>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</si>
  <si>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</si>
  <si>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</si>
  <si>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</si>
  <si>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</si>
  <si>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</si>
  <si>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</si>
  <si>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</si>
  <si>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</si>
  <si>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</si>
  <si>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</si>
  <si>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</si>
  <si>
    <t>Информация об исполнении муниципальных программ и подпрограмм 
Тулунского муниципального района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</si>
</sst>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31" zoomScaleNormal="100" zoomScaleSheetLayoutView="100" workbookViewId="0">
      <selection activeCell="H39" sqref="H39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78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77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36</v>
      </c>
      <c r="C5" s="5">
        <f>+C7+C8+C6</f>
        <v>157865161.69999999</v>
      </c>
      <c r="D5" s="5">
        <f>+D7+D8+D6</f>
        <v>72507921.219999999</v>
      </c>
      <c r="E5" s="8">
        <f>D5/C5</f>
        <v>0.45930286606104304</v>
      </c>
    </row>
    <row r="6" spans="1:5" ht="38.25" x14ac:dyDescent="0.2">
      <c r="A6" s="9" t="s">
        <v>2</v>
      </c>
      <c r="B6" s="16" t="s">
        <v>37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38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39</v>
      </c>
      <c r="C8" s="18">
        <v>157865161.69999999</v>
      </c>
      <c r="D8" s="18">
        <v>72507921.219999999</v>
      </c>
      <c r="E8" s="10">
        <f t="shared" ref="E8:E31" si="0">D8/C8</f>
        <v>0.45930286606104304</v>
      </c>
    </row>
    <row r="9" spans="1:5" ht="25.5" x14ac:dyDescent="0.2">
      <c r="A9" s="7" t="s">
        <v>4</v>
      </c>
      <c r="B9" s="15" t="s">
        <v>42</v>
      </c>
      <c r="C9" s="5">
        <f>+C10+C11</f>
        <v>351488410.58999997</v>
      </c>
      <c r="D9" s="5">
        <f>+D10+D11</f>
        <v>164355149.77000001</v>
      </c>
      <c r="E9" s="8">
        <f>D9/C9</f>
        <v>0.46759763570616003</v>
      </c>
    </row>
    <row r="10" spans="1:5" ht="38.25" outlineLevel="1" x14ac:dyDescent="0.2">
      <c r="A10" s="9" t="s">
        <v>5</v>
      </c>
      <c r="B10" s="16" t="s">
        <v>43</v>
      </c>
      <c r="C10" s="18">
        <v>349898464</v>
      </c>
      <c r="D10" s="18">
        <v>163939955.18000001</v>
      </c>
      <c r="E10" s="10">
        <f t="shared" si="0"/>
        <v>0.46853579551580998</v>
      </c>
    </row>
    <row r="11" spans="1:5" ht="38.25" outlineLevel="1" x14ac:dyDescent="0.2">
      <c r="A11" s="9" t="s">
        <v>6</v>
      </c>
      <c r="B11" s="16" t="s">
        <v>44</v>
      </c>
      <c r="C11" s="18">
        <v>1589946.59</v>
      </c>
      <c r="D11" s="18">
        <v>415194.59</v>
      </c>
      <c r="E11" s="10">
        <f t="shared" si="0"/>
        <v>0.26113744487479923</v>
      </c>
    </row>
    <row r="12" spans="1:5" ht="63.75" x14ac:dyDescent="0.2">
      <c r="A12" s="7" t="s">
        <v>7</v>
      </c>
      <c r="B12" s="15" t="s">
        <v>40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41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45</v>
      </c>
      <c r="C14" s="5">
        <f>+C15+C16+C18+C19+C17</f>
        <v>76385667.730000004</v>
      </c>
      <c r="D14" s="5">
        <f>+D15+D16+D18+D19+D17</f>
        <v>21714975.309999999</v>
      </c>
      <c r="E14" s="8">
        <f>D14/C14</f>
        <v>0.28428075521648644</v>
      </c>
    </row>
    <row r="15" spans="1:5" ht="51" outlineLevel="1" x14ac:dyDescent="0.2">
      <c r="A15" s="9" t="s">
        <v>10</v>
      </c>
      <c r="B15" s="16" t="s">
        <v>46</v>
      </c>
      <c r="C15" s="18">
        <v>58695800.920000002</v>
      </c>
      <c r="D15" s="18">
        <v>18730794.899999999</v>
      </c>
      <c r="E15" s="10">
        <f t="shared" si="0"/>
        <v>0.31911643774193171</v>
      </c>
    </row>
    <row r="16" spans="1:5" ht="38.25" outlineLevel="1" x14ac:dyDescent="0.2">
      <c r="A16" s="9" t="s">
        <v>11</v>
      </c>
      <c r="B16" s="16" t="s">
        <v>47</v>
      </c>
      <c r="C16" s="18">
        <v>9993655.0099999998</v>
      </c>
      <c r="D16" s="18">
        <v>2984180.41</v>
      </c>
      <c r="E16" s="10">
        <f t="shared" si="0"/>
        <v>0.29860750716468853</v>
      </c>
    </row>
    <row r="17" spans="1:5" ht="63.75" outlineLevel="1" x14ac:dyDescent="0.2">
      <c r="A17" s="9" t="s">
        <v>30</v>
      </c>
      <c r="B17" s="16" t="s">
        <v>48</v>
      </c>
      <c r="C17" s="18">
        <v>206000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49</v>
      </c>
      <c r="C18" s="18">
        <v>7490211.7999999998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50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51</v>
      </c>
      <c r="C20" s="5">
        <f>+C21+C22+C23+C24+C25+C26</f>
        <v>198755999.97</v>
      </c>
      <c r="D20" s="5">
        <f>+D21+D22+D23+D24+D25+D26</f>
        <v>97891426.88000001</v>
      </c>
      <c r="E20" s="8">
        <f t="shared" si="0"/>
        <v>0.49252061268477748</v>
      </c>
    </row>
    <row r="21" spans="1:5" ht="38.25" outlineLevel="1" x14ac:dyDescent="0.2">
      <c r="A21" s="9" t="s">
        <v>13</v>
      </c>
      <c r="B21" s="16" t="s">
        <v>52</v>
      </c>
      <c r="C21" s="18">
        <v>30823632.210000001</v>
      </c>
      <c r="D21" s="18">
        <v>14208180.84</v>
      </c>
      <c r="E21" s="10">
        <f t="shared" si="0"/>
        <v>0.46095089453443744</v>
      </c>
    </row>
    <row r="22" spans="1:5" ht="38.25" outlineLevel="1" x14ac:dyDescent="0.2">
      <c r="A22" s="9" t="s">
        <v>14</v>
      </c>
      <c r="B22" s="16" t="s">
        <v>53</v>
      </c>
      <c r="C22" s="18">
        <v>30534467.780000001</v>
      </c>
      <c r="D22" s="18">
        <v>12714166.01</v>
      </c>
      <c r="E22" s="10">
        <f t="shared" si="0"/>
        <v>0.41638734631319646</v>
      </c>
    </row>
    <row r="23" spans="1:5" ht="38.25" outlineLevel="1" x14ac:dyDescent="0.2">
      <c r="A23" s="9" t="s">
        <v>15</v>
      </c>
      <c r="B23" s="16" t="s">
        <v>54</v>
      </c>
      <c r="C23" s="18">
        <v>11109711.800000001</v>
      </c>
      <c r="D23" s="18">
        <v>7024356.6799999997</v>
      </c>
      <c r="E23" s="10">
        <f t="shared" si="0"/>
        <v>0.63227172823691058</v>
      </c>
    </row>
    <row r="24" spans="1:5" ht="38.25" outlineLevel="1" x14ac:dyDescent="0.2">
      <c r="A24" s="9" t="s">
        <v>28</v>
      </c>
      <c r="B24" s="16" t="s">
        <v>55</v>
      </c>
      <c r="C24" s="18">
        <v>12439358.18</v>
      </c>
      <c r="D24" s="18">
        <v>5344193.74</v>
      </c>
      <c r="E24" s="10">
        <f t="shared" si="0"/>
        <v>0.42961973300136941</v>
      </c>
    </row>
    <row r="25" spans="1:5" ht="51" outlineLevel="1" x14ac:dyDescent="0.2">
      <c r="A25" s="9" t="s">
        <v>29</v>
      </c>
      <c r="B25" s="16" t="s">
        <v>56</v>
      </c>
      <c r="C25" s="18">
        <v>98999204</v>
      </c>
      <c r="D25" s="18">
        <v>51313911.740000002</v>
      </c>
      <c r="E25" s="10">
        <f t="shared" si="0"/>
        <v>0.51832650836263294</v>
      </c>
    </row>
    <row r="26" spans="1:5" ht="38.25" outlineLevel="1" x14ac:dyDescent="0.2">
      <c r="A26" s="9" t="s">
        <v>32</v>
      </c>
      <c r="B26" s="16" t="s">
        <v>57</v>
      </c>
      <c r="C26" s="18">
        <v>14849626</v>
      </c>
      <c r="D26" s="18">
        <v>7286617.8700000001</v>
      </c>
      <c r="E26" s="10">
        <f t="shared" si="0"/>
        <v>0.49069369625874754</v>
      </c>
    </row>
    <row r="27" spans="1:5" ht="67.5" customHeight="1" x14ac:dyDescent="0.2">
      <c r="A27" s="7" t="s">
        <v>16</v>
      </c>
      <c r="B27" s="15" t="s">
        <v>58</v>
      </c>
      <c r="C27" s="5">
        <f>+C28+C29+C30+C31</f>
        <v>13575634.640000001</v>
      </c>
      <c r="D27" s="5">
        <f>+D28+D29+D30+D31</f>
        <v>5798940.9399999995</v>
      </c>
      <c r="E27" s="8">
        <f t="shared" si="0"/>
        <v>0.427157999885595</v>
      </c>
    </row>
    <row r="28" spans="1:5" ht="25.5" outlineLevel="1" x14ac:dyDescent="0.2">
      <c r="A28" s="9" t="s">
        <v>17</v>
      </c>
      <c r="B28" s="16" t="s">
        <v>59</v>
      </c>
      <c r="C28" s="18">
        <v>200000</v>
      </c>
      <c r="D28" s="18">
        <v>180000</v>
      </c>
      <c r="E28" s="10">
        <f t="shared" si="0"/>
        <v>0.9</v>
      </c>
    </row>
    <row r="29" spans="1:5" ht="25.5" outlineLevel="1" x14ac:dyDescent="0.2">
      <c r="A29" s="9" t="s">
        <v>18</v>
      </c>
      <c r="B29" s="16" t="s">
        <v>60</v>
      </c>
      <c r="C29" s="18">
        <v>135000</v>
      </c>
      <c r="D29" s="18">
        <v>52045.599999999999</v>
      </c>
      <c r="E29" s="10">
        <f t="shared" si="0"/>
        <v>0.38552296296296296</v>
      </c>
    </row>
    <row r="30" spans="1:5" ht="51" outlineLevel="1" x14ac:dyDescent="0.2">
      <c r="A30" s="9" t="s">
        <v>19</v>
      </c>
      <c r="B30" s="16" t="s">
        <v>61</v>
      </c>
      <c r="C30" s="18">
        <v>30000</v>
      </c>
      <c r="D30" s="18">
        <v>18690</v>
      </c>
      <c r="E30" s="10">
        <f>D30/C30</f>
        <v>0.623</v>
      </c>
    </row>
    <row r="31" spans="1:5" ht="38.25" outlineLevel="1" x14ac:dyDescent="0.2">
      <c r="A31" s="9" t="s">
        <v>20</v>
      </c>
      <c r="B31" s="16" t="s">
        <v>62</v>
      </c>
      <c r="C31" s="18">
        <v>13210634.640000001</v>
      </c>
      <c r="D31" s="18">
        <v>5548205.3399999999</v>
      </c>
      <c r="E31" s="10">
        <f t="shared" si="0"/>
        <v>0.41998022738444302</v>
      </c>
    </row>
    <row r="32" spans="1:5" ht="47.25" customHeight="1" x14ac:dyDescent="0.2">
      <c r="A32" s="7" t="s">
        <v>21</v>
      </c>
      <c r="B32" s="15" t="s">
        <v>63</v>
      </c>
      <c r="C32" s="5">
        <f>+C33+C34+C35</f>
        <v>1368632500.0800002</v>
      </c>
      <c r="D32" s="5">
        <f>+D33+D34+D35</f>
        <v>858718957.15999997</v>
      </c>
      <c r="E32" s="8">
        <f>D32/C32</f>
        <v>0.62742844197387215</v>
      </c>
    </row>
    <row r="33" spans="1:5" ht="51" outlineLevel="1" x14ac:dyDescent="0.2">
      <c r="A33" s="9" t="s">
        <v>22</v>
      </c>
      <c r="B33" s="16" t="s">
        <v>64</v>
      </c>
      <c r="C33" s="18">
        <v>1268423667.9300001</v>
      </c>
      <c r="D33" s="18">
        <v>835608519.62</v>
      </c>
      <c r="E33" s="10">
        <f>D33/C33</f>
        <v>0.65877714264325316</v>
      </c>
    </row>
    <row r="34" spans="1:5" ht="38.25" outlineLevel="1" x14ac:dyDescent="0.2">
      <c r="A34" s="9" t="s">
        <v>23</v>
      </c>
      <c r="B34" s="16" t="s">
        <v>65</v>
      </c>
      <c r="C34" s="18">
        <v>99673132.150000006</v>
      </c>
      <c r="D34" s="18">
        <v>22637968.75</v>
      </c>
      <c r="E34" s="10">
        <f>D34/C34</f>
        <v>0.2271220765484894</v>
      </c>
    </row>
    <row r="35" spans="1:5" s="12" customFormat="1" ht="38.25" outlineLevel="1" x14ac:dyDescent="0.2">
      <c r="A35" s="9" t="s">
        <v>24</v>
      </c>
      <c r="B35" s="16" t="s">
        <v>66</v>
      </c>
      <c r="C35" s="18">
        <v>535700</v>
      </c>
      <c r="D35" s="18">
        <v>472468.79</v>
      </c>
      <c r="E35" s="10">
        <v>0</v>
      </c>
    </row>
    <row r="36" spans="1:5" s="12" customFormat="1" ht="45.75" customHeight="1" outlineLevel="1" x14ac:dyDescent="0.2">
      <c r="A36" s="7" t="s">
        <v>67</v>
      </c>
      <c r="B36" s="15" t="s">
        <v>68</v>
      </c>
      <c r="C36" s="5">
        <f>C40+C39+C38+C37</f>
        <v>18861635.559999999</v>
      </c>
      <c r="D36" s="5">
        <f>D40+D39+D38+D37</f>
        <v>11634084.440000001</v>
      </c>
      <c r="E36" s="8">
        <f t="shared" ref="E36:E41" si="1">D36/C36</f>
        <v>0.61681206823190271</v>
      </c>
    </row>
    <row r="37" spans="1:5" s="12" customFormat="1" ht="51" outlineLevel="1" x14ac:dyDescent="0.2">
      <c r="A37" s="9" t="s">
        <v>69</v>
      </c>
      <c r="B37" s="16" t="s">
        <v>70</v>
      </c>
      <c r="C37" s="18">
        <v>17762374.359999999</v>
      </c>
      <c r="D37" s="18">
        <v>11590679.960000001</v>
      </c>
      <c r="E37" s="10">
        <f t="shared" si="1"/>
        <v>0.65254113696092608</v>
      </c>
    </row>
    <row r="38" spans="1:5" s="12" customFormat="1" ht="38.25" outlineLevel="1" x14ac:dyDescent="0.2">
      <c r="A38" s="9" t="s">
        <v>71</v>
      </c>
      <c r="B38" s="16" t="s">
        <v>72</v>
      </c>
      <c r="C38" s="18">
        <v>113061.2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73</v>
      </c>
      <c r="B39" s="16" t="s">
        <v>74</v>
      </c>
      <c r="C39" s="18">
        <v>955000</v>
      </c>
      <c r="D39" s="18">
        <v>43404.480000000003</v>
      </c>
      <c r="E39" s="10">
        <f t="shared" si="1"/>
        <v>4.5449717277486916E-2</v>
      </c>
    </row>
    <row r="40" spans="1:5" s="12" customFormat="1" ht="38.25" outlineLevel="1" x14ac:dyDescent="0.2">
      <c r="A40" s="9" t="s">
        <v>75</v>
      </c>
      <c r="B40" s="16" t="s">
        <v>76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2185590010.27</v>
      </c>
      <c r="D41" s="4">
        <f>+D32+D20+D27+D14+D12+D9+D5+D36</f>
        <v>1232621455.72</v>
      </c>
      <c r="E41" s="8">
        <f t="shared" si="1"/>
        <v>0.56397652346870231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2026-07-02T01:52:49Z</cp:lastPrinted>
  <dcterms:created xsi:type="dcterms:W3CDTF">2017-06-23T04:54:16Z</dcterms:created>
  <dcterms:modified xsi:type="dcterms:W3CDTF">2026-07-02T01:53:44Z</dcterms:modified>
</cp:coreProperties>
</file>