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DB105402-61BA-49EE-9020-F331536354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C31" i="1"/>
  <c r="C24" i="1"/>
  <c r="C18" i="1"/>
  <c r="C12" i="1"/>
  <c r="C9" i="1"/>
  <c r="C5" i="1"/>
  <c r="D36" i="1"/>
  <c r="D18" i="1"/>
  <c r="E21" i="1"/>
  <c r="D12" i="1"/>
  <c r="D5" i="1"/>
  <c r="E23" i="1"/>
  <c r="D9" i="1"/>
  <c r="C40" i="1" l="1"/>
  <c r="E18" i="1"/>
  <c r="D31" i="1" l="1"/>
  <c r="D24" i="1"/>
  <c r="E31" i="1" l="1"/>
  <c r="D40" i="1" l="1"/>
  <c r="E9" i="1"/>
  <c r="E5" i="1"/>
  <c r="E39" i="1"/>
  <c r="E37" i="1"/>
  <c r="E34" i="1"/>
  <c r="E20" i="1"/>
  <c r="E27" i="1"/>
  <c r="E26" i="1"/>
  <c r="E40" i="1" l="1"/>
  <c r="E7" i="1"/>
  <c r="E8" i="1"/>
  <c r="E10" i="1"/>
  <c r="E11" i="1"/>
  <c r="E12" i="1"/>
  <c r="E13" i="1"/>
  <c r="E14" i="1"/>
  <c r="E15" i="1"/>
  <c r="E16" i="1"/>
  <c r="E19" i="1"/>
  <c r="E22" i="1"/>
  <c r="E24" i="1"/>
  <c r="E25" i="1"/>
  <c r="E28" i="1"/>
  <c r="E29" i="1"/>
  <c r="E30" i="1"/>
  <c r="E32" i="1"/>
  <c r="E33" i="1"/>
  <c r="E35" i="1"/>
  <c r="E36" i="1"/>
  <c r="E38" i="1"/>
</calcChain>
</file>

<file path=xl/sharedStrings.xml><?xml version="1.0" encoding="utf-8"?>
<sst xmlns="http://schemas.openxmlformats.org/spreadsheetml/2006/main" count="77" uniqueCount="77">
  <si>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</si>
  <si>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</si>
  <si>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</si>
  <si>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</si>
  <si>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</si>
  <si>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</si>
  <si>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</si>
  <si>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</si>
  <si>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</si>
  <si>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</si>
  <si>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</si>
  <si>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</si>
  <si>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</si>
  <si>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</si>
  <si>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</si>
  <si>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</si>
  <si>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</si>
  <si>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</si>
  <si>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</si>
  <si>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</si>
  <si>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</si>
  <si>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</si>
  <si>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</si>
  <si>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</si>
  <si>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</si>
  <si>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</si>
  <si>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</si>
  <si>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</si>
  <si>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</si>
  <si>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</si>
  <si>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</si>
  <si>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</si>
  <si>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</si>
  <si>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</si>
  <si>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</si>
  <si>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</si>
  <si>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</si>
  <si>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</si>
  <si>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</si>
  <si>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Муниципальная программа "Экономическое развитие Тулунского муниципального района" на 2021-2027 годы</t>
  </si>
  <si>
    <t>Подпрограмма "Поддержка и развитие малого и среднего предпринимательства в Тулунском муниципальном районе на 2021-2027 годы"</t>
  </si>
  <si>
    <t>Подпрограмма "Создание условий для оказания медицинской помощи населению на территории Тулунского муниципального района" на 2021-2027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</si>
  <si>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2021-2027 годы</t>
  </si>
  <si>
    <t>Муниципальная программа "Управление финансами Тулунского муниципального района" на 2020-2027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</si>
  <si>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2020 - 2027 годы</t>
  </si>
  <si>
    <t>Подпрограмма "Повышение эффективности бюджетных расходов Тулунского муниципального района" на 2020 - 2027 годы.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</si>
  <si>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</si>
  <si>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2020-2027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</si>
  <si>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2027 годы</t>
  </si>
  <si>
    <t>Подпрограмма "Повышение безопасности дорожного движения на территории Тулунского муниципального района" на 2020-2027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</si>
  <si>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2020-2027 годы</t>
  </si>
  <si>
    <t>Подпрограмма "Профилактика ВИЧ - инфекций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</si>
  <si>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</si>
  <si>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2021-2027 гг.</t>
  </si>
  <si>
    <t>Подпрограмма "Энергосбережение и повышение энергетической эффективности на территории Тулунского муниципального района" на 2021-2027 гг.</t>
  </si>
  <si>
    <t>Подпрограмма "Организация мероприятий межпоселенческого характера по охране окружающей среды" на 2021-2027 гг.</t>
  </si>
  <si>
    <t>Подпрограмма "Развитие услуг связи на территории Тулунского муниципального района" на 2024-2027гг.</t>
  </si>
  <si>
    <t>Муниципальная программа "Развитие культуры в Тулунском районе" на 2021 - 2027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</si>
  <si>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2021-2027 годы</t>
  </si>
  <si>
    <t>Подпрограмма "Совершенствование системы библиотечного и информационно-методического обслуживания в Тулунском районе" на 2021 - 2027 годы</t>
  </si>
  <si>
    <t>Подпрограмма "Развитие системы дополнительного образования в сфере культуры в Тулунском районе" на 2021 - 2027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</si>
  <si>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2021-2027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</si>
  <si>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2021 - 2027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</si>
  <si>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</si>
  <si>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</si>
  <si>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Подпрограмма "Физическая культура и спорт Тулунского района" на 2021 - 2027 годы</t>
  </si>
  <si>
    <t>Подпрограмма "Молодежь Тулунского района" на 2021 - 2027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</si>
  <si>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2021-2027 годы</t>
  </si>
  <si>
    <t>Подпрограмма "Развитие муниципального казенного учреждения "Спортивная школа" Тулунского муниципального района" на 2021-2027 годы</t>
  </si>
  <si>
    <t>Муниципальная программа "Развитие образования на территории Тулунского муниципального района на 2020-2027гг."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</si>
  <si>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2020-2027гг."</t>
  </si>
  <si>
    <t>Подпрограмма "Развитие дошкольного, общего и дополнительного образования на территории Тулунского муниципального района на 2020-2027гг."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</si>
  <si>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2020-2027гг."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</si>
  <si>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2021-2027 гг.</t>
  </si>
  <si>
    <t>4.5</t>
  </si>
  <si>
    <t>План на 2025 год</t>
  </si>
  <si>
    <t>Информация об исполнении муниципальных программ и подпрограмм 
Тулунского муниципального района на 01.10.2025г.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</si>
</sst>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0"/>
  <sheetViews>
    <sheetView showGridLines="0" tabSelected="1" view="pageBreakPreview" topLeftCell="A28" zoomScaleNormal="100" zoomScaleSheetLayoutView="100" workbookViewId="0">
      <selection activeCell="D40" sqref="D40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20" t="s">
        <v>76</v>
      </c>
      <c r="B1" s="20"/>
      <c r="C1" s="20"/>
      <c r="D1" s="20"/>
      <c r="E1" s="20"/>
    </row>
    <row r="2" spans="1:5" hidden="1" x14ac:dyDescent="0.2">
      <c r="A2" s="21"/>
      <c r="B2" s="21"/>
      <c r="C2" s="21"/>
      <c r="D2" s="21"/>
      <c r="E2" s="21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75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39</v>
      </c>
      <c r="C5" s="5">
        <f>+C7+C8+C6</f>
        <v>139871259.87</v>
      </c>
      <c r="D5" s="5">
        <f>+D7+D8+D6</f>
        <v>110016190.81</v>
      </c>
      <c r="E5" s="8">
        <f>D5/C5</f>
        <v>0.78655322696207863</v>
      </c>
    </row>
    <row r="6" spans="1:5" ht="38.25" x14ac:dyDescent="0.2">
      <c r="A6" s="9" t="s">
        <v>2</v>
      </c>
      <c r="B6" s="16" t="s">
        <v>40</v>
      </c>
      <c r="C6" s="18">
        <v>0</v>
      </c>
      <c r="D6" s="18">
        <v>0</v>
      </c>
      <c r="E6" s="10">
        <v>0</v>
      </c>
    </row>
    <row r="7" spans="1:5" ht="38.25" outlineLevel="1" x14ac:dyDescent="0.2">
      <c r="A7" s="9" t="s">
        <v>3</v>
      </c>
      <c r="B7" s="16" t="s">
        <v>41</v>
      </c>
      <c r="C7" s="18">
        <v>100000</v>
      </c>
      <c r="D7" s="18">
        <v>0</v>
      </c>
      <c r="E7" s="10">
        <f t="shared" ref="E6:E38" si="0">D7/C7</f>
        <v>0</v>
      </c>
    </row>
    <row r="8" spans="1:5" ht="38.25" outlineLevel="1" x14ac:dyDescent="0.2">
      <c r="A8" s="9" t="s">
        <v>37</v>
      </c>
      <c r="B8" s="16" t="s">
        <v>42</v>
      </c>
      <c r="C8" s="18">
        <v>139771259.87</v>
      </c>
      <c r="D8" s="18">
        <v>110016190.81</v>
      </c>
      <c r="E8" s="10">
        <f t="shared" si="0"/>
        <v>0.7871159701381033</v>
      </c>
    </row>
    <row r="9" spans="1:5" ht="25.5" x14ac:dyDescent="0.2">
      <c r="A9" s="7" t="s">
        <v>4</v>
      </c>
      <c r="B9" s="15" t="s">
        <v>43</v>
      </c>
      <c r="C9" s="5">
        <f>+C10+C11</f>
        <v>350079618.01000005</v>
      </c>
      <c r="D9" s="5">
        <f>+D10+D11</f>
        <v>258212843.97</v>
      </c>
      <c r="E9" s="8">
        <f>D9/C9</f>
        <v>0.73758319732462729</v>
      </c>
    </row>
    <row r="10" spans="1:5" ht="38.25" outlineLevel="1" x14ac:dyDescent="0.2">
      <c r="A10" s="9" t="s">
        <v>5</v>
      </c>
      <c r="B10" s="16" t="s">
        <v>44</v>
      </c>
      <c r="C10" s="19">
        <v>348572191.97000003</v>
      </c>
      <c r="D10" s="19">
        <v>257458847.93000001</v>
      </c>
      <c r="E10" s="10">
        <f t="shared" si="0"/>
        <v>0.73860983136646274</v>
      </c>
    </row>
    <row r="11" spans="1:5" ht="38.25" outlineLevel="1" x14ac:dyDescent="0.2">
      <c r="A11" s="9" t="s">
        <v>6</v>
      </c>
      <c r="B11" s="16" t="s">
        <v>45</v>
      </c>
      <c r="C11" s="18">
        <v>1507426.04</v>
      </c>
      <c r="D11" s="19">
        <v>753996.04</v>
      </c>
      <c r="E11" s="10">
        <f t="shared" si="0"/>
        <v>0.50018775050482744</v>
      </c>
    </row>
    <row r="12" spans="1:5" ht="38.25" x14ac:dyDescent="0.2">
      <c r="A12" s="7" t="s">
        <v>7</v>
      </c>
      <c r="B12" s="15" t="s">
        <v>46</v>
      </c>
      <c r="C12" s="5">
        <f>+C13+C14+C15+C16+C17</f>
        <v>13829018.469999999</v>
      </c>
      <c r="D12" s="5">
        <f>+D13+D14+D15+D16+D17</f>
        <v>11367454.079999998</v>
      </c>
      <c r="E12" s="8">
        <f t="shared" si="0"/>
        <v>0.82200006491133126</v>
      </c>
    </row>
    <row r="13" spans="1:5" ht="51" outlineLevel="1" x14ac:dyDescent="0.2">
      <c r="A13" s="9" t="s">
        <v>8</v>
      </c>
      <c r="B13" s="16" t="s">
        <v>47</v>
      </c>
      <c r="C13" s="18">
        <v>230000</v>
      </c>
      <c r="D13" s="18">
        <v>120000</v>
      </c>
      <c r="E13" s="10">
        <f t="shared" si="0"/>
        <v>0.52173913043478259</v>
      </c>
    </row>
    <row r="14" spans="1:5" ht="51" outlineLevel="1" x14ac:dyDescent="0.2">
      <c r="A14" s="9" t="s">
        <v>9</v>
      </c>
      <c r="B14" s="16" t="s">
        <v>48</v>
      </c>
      <c r="C14" s="19">
        <v>12449442.369999999</v>
      </c>
      <c r="D14" s="19">
        <v>10591752.369999999</v>
      </c>
      <c r="E14" s="10">
        <f t="shared" si="0"/>
        <v>0.85078126836615897</v>
      </c>
    </row>
    <row r="15" spans="1:5" ht="38.25" outlineLevel="1" x14ac:dyDescent="0.2">
      <c r="A15" s="9" t="s">
        <v>10</v>
      </c>
      <c r="B15" s="16" t="s">
        <v>49</v>
      </c>
      <c r="C15" s="18">
        <v>71476.100000000006</v>
      </c>
      <c r="D15" s="18">
        <v>71476.100000000006</v>
      </c>
      <c r="E15" s="10">
        <f t="shared" si="0"/>
        <v>1</v>
      </c>
    </row>
    <row r="16" spans="1:5" ht="51" outlineLevel="1" x14ac:dyDescent="0.2">
      <c r="A16" s="9" t="s">
        <v>11</v>
      </c>
      <c r="B16" s="16" t="s">
        <v>50</v>
      </c>
      <c r="C16" s="18">
        <v>1078100</v>
      </c>
      <c r="D16" s="19">
        <v>584225.61</v>
      </c>
      <c r="E16" s="10">
        <f t="shared" si="0"/>
        <v>0.5419029867359243</v>
      </c>
    </row>
    <row r="17" spans="1:5" ht="38.25" outlineLevel="1" x14ac:dyDescent="0.2">
      <c r="A17" s="9" t="s">
        <v>12</v>
      </c>
      <c r="B17" s="16" t="s">
        <v>51</v>
      </c>
      <c r="C17" s="18">
        <v>0</v>
      </c>
      <c r="D17" s="18">
        <v>0</v>
      </c>
      <c r="E17" s="10">
        <v>0</v>
      </c>
    </row>
    <row r="18" spans="1:5" ht="38.25" x14ac:dyDescent="0.2">
      <c r="A18" s="7" t="s">
        <v>13</v>
      </c>
      <c r="B18" s="15" t="s">
        <v>52</v>
      </c>
      <c r="C18" s="5">
        <f>+C19+C20+C22+C23+C21</f>
        <v>90371943.459999993</v>
      </c>
      <c r="D18" s="5">
        <f>+D19+D20+D22+D23+D21</f>
        <v>51199667.109999999</v>
      </c>
      <c r="E18" s="8">
        <f>D18/C18</f>
        <v>0.56654383152290799</v>
      </c>
    </row>
    <row r="19" spans="1:5" ht="51" outlineLevel="1" x14ac:dyDescent="0.2">
      <c r="A19" s="9" t="s">
        <v>14</v>
      </c>
      <c r="B19" s="16" t="s">
        <v>53</v>
      </c>
      <c r="C19" s="19">
        <v>60242766.729999997</v>
      </c>
      <c r="D19" s="19">
        <v>37481022.439999998</v>
      </c>
      <c r="E19" s="10">
        <f t="shared" si="0"/>
        <v>0.62216635248485375</v>
      </c>
    </row>
    <row r="20" spans="1:5" ht="38.25" outlineLevel="1" x14ac:dyDescent="0.2">
      <c r="A20" s="9" t="s">
        <v>15</v>
      </c>
      <c r="B20" s="16" t="s">
        <v>54</v>
      </c>
      <c r="C20" s="19">
        <v>17925212.469999999</v>
      </c>
      <c r="D20" s="19">
        <v>13675638.67</v>
      </c>
      <c r="E20" s="10">
        <f t="shared" si="0"/>
        <v>0.76292756322346678</v>
      </c>
    </row>
    <row r="21" spans="1:5" ht="63.75" outlineLevel="1" x14ac:dyDescent="0.2">
      <c r="A21" s="9" t="s">
        <v>34</v>
      </c>
      <c r="B21" s="16" t="s">
        <v>73</v>
      </c>
      <c r="C21" s="18">
        <v>12000</v>
      </c>
      <c r="D21" s="18">
        <v>3006</v>
      </c>
      <c r="E21" s="10">
        <f>D21/C21</f>
        <v>0.2505</v>
      </c>
    </row>
    <row r="22" spans="1:5" ht="38.25" outlineLevel="1" x14ac:dyDescent="0.2">
      <c r="A22" s="9" t="s">
        <v>38</v>
      </c>
      <c r="B22" s="16" t="s">
        <v>55</v>
      </c>
      <c r="C22" s="19">
        <v>4852181.76</v>
      </c>
      <c r="D22" s="18">
        <v>40000</v>
      </c>
      <c r="E22" s="10">
        <f t="shared" si="0"/>
        <v>8.2437142667961399E-3</v>
      </c>
    </row>
    <row r="23" spans="1:5" ht="25.5" outlineLevel="1" x14ac:dyDescent="0.2">
      <c r="A23" s="9" t="s">
        <v>74</v>
      </c>
      <c r="B23" s="16" t="s">
        <v>56</v>
      </c>
      <c r="C23" s="18">
        <v>7339782.5</v>
      </c>
      <c r="D23" s="18">
        <v>0</v>
      </c>
      <c r="E23" s="10">
        <f t="shared" si="0"/>
        <v>0</v>
      </c>
    </row>
    <row r="24" spans="1:5" ht="25.5" x14ac:dyDescent="0.2">
      <c r="A24" s="7" t="s">
        <v>16</v>
      </c>
      <c r="B24" s="15" t="s">
        <v>57</v>
      </c>
      <c r="C24" s="5">
        <f>+C25+C26+C27+C28+C29+C30</f>
        <v>176328868.43000001</v>
      </c>
      <c r="D24" s="5">
        <f>+D25+D26+D27+D28+D29+D30</f>
        <v>131276594.72999999</v>
      </c>
      <c r="E24" s="8">
        <f t="shared" si="0"/>
        <v>0.74449859457990497</v>
      </c>
    </row>
    <row r="25" spans="1:5" ht="38.25" outlineLevel="1" x14ac:dyDescent="0.2">
      <c r="A25" s="9" t="s">
        <v>17</v>
      </c>
      <c r="B25" s="16" t="s">
        <v>58</v>
      </c>
      <c r="C25" s="19">
        <v>29350670.989999998</v>
      </c>
      <c r="D25" s="19">
        <v>20615999.890000001</v>
      </c>
      <c r="E25" s="10">
        <f t="shared" si="0"/>
        <v>0.70240301821461026</v>
      </c>
    </row>
    <row r="26" spans="1:5" ht="38.25" outlineLevel="1" x14ac:dyDescent="0.2">
      <c r="A26" s="9" t="s">
        <v>18</v>
      </c>
      <c r="B26" s="16" t="s">
        <v>59</v>
      </c>
      <c r="C26" s="19">
        <v>26944949.09</v>
      </c>
      <c r="D26" s="19">
        <v>16242744.140000001</v>
      </c>
      <c r="E26" s="10">
        <f t="shared" si="0"/>
        <v>0.60281220371754651</v>
      </c>
    </row>
    <row r="27" spans="1:5" ht="38.25" outlineLevel="1" x14ac:dyDescent="0.2">
      <c r="A27" s="9" t="s">
        <v>19</v>
      </c>
      <c r="B27" s="16" t="s">
        <v>60</v>
      </c>
      <c r="C27" s="19">
        <v>8984420.0999999996</v>
      </c>
      <c r="D27" s="19">
        <v>7213294</v>
      </c>
      <c r="E27" s="10">
        <f t="shared" si="0"/>
        <v>0.80286695409534559</v>
      </c>
    </row>
    <row r="28" spans="1:5" ht="38.25" outlineLevel="1" x14ac:dyDescent="0.2">
      <c r="A28" s="9" t="s">
        <v>32</v>
      </c>
      <c r="B28" s="16" t="s">
        <v>61</v>
      </c>
      <c r="C28" s="18">
        <v>11252473</v>
      </c>
      <c r="D28" s="19">
        <v>7864731.0999999996</v>
      </c>
      <c r="E28" s="10">
        <f t="shared" si="0"/>
        <v>0.69893356775883841</v>
      </c>
    </row>
    <row r="29" spans="1:5" ht="51" outlineLevel="1" x14ac:dyDescent="0.2">
      <c r="A29" s="9" t="s">
        <v>33</v>
      </c>
      <c r="B29" s="16" t="s">
        <v>62</v>
      </c>
      <c r="C29" s="19">
        <v>86296960.25</v>
      </c>
      <c r="D29" s="19">
        <v>68735028.189999998</v>
      </c>
      <c r="E29" s="10">
        <f t="shared" si="0"/>
        <v>0.79649419853117009</v>
      </c>
    </row>
    <row r="30" spans="1:5" ht="38.25" outlineLevel="1" x14ac:dyDescent="0.2">
      <c r="A30" s="9" t="s">
        <v>36</v>
      </c>
      <c r="B30" s="16" t="s">
        <v>63</v>
      </c>
      <c r="C30" s="19">
        <v>13499395</v>
      </c>
      <c r="D30" s="19">
        <v>10604797.41</v>
      </c>
      <c r="E30" s="10">
        <f t="shared" si="0"/>
        <v>0.78557575432084181</v>
      </c>
    </row>
    <row r="31" spans="1:5" ht="67.5" customHeight="1" x14ac:dyDescent="0.2">
      <c r="A31" s="7" t="s">
        <v>20</v>
      </c>
      <c r="B31" s="15" t="s">
        <v>64</v>
      </c>
      <c r="C31" s="5">
        <f>+C32+C33+C34+C35</f>
        <v>13803060</v>
      </c>
      <c r="D31" s="5">
        <f>+D32+D33+D34+D35</f>
        <v>10103854.939999999</v>
      </c>
      <c r="E31" s="8">
        <f t="shared" si="0"/>
        <v>0.73200108816450837</v>
      </c>
    </row>
    <row r="32" spans="1:5" ht="25.5" outlineLevel="1" x14ac:dyDescent="0.2">
      <c r="A32" s="9" t="s">
        <v>21</v>
      </c>
      <c r="B32" s="16" t="s">
        <v>65</v>
      </c>
      <c r="C32" s="18">
        <v>682620.9</v>
      </c>
      <c r="D32" s="19">
        <v>670598.9</v>
      </c>
      <c r="E32" s="10">
        <f t="shared" si="0"/>
        <v>0.98238846774249078</v>
      </c>
    </row>
    <row r="33" spans="1:5" ht="25.5" outlineLevel="1" x14ac:dyDescent="0.2">
      <c r="A33" s="9" t="s">
        <v>22</v>
      </c>
      <c r="B33" s="16" t="s">
        <v>66</v>
      </c>
      <c r="C33" s="18">
        <v>394682</v>
      </c>
      <c r="D33" s="19">
        <v>380634.3</v>
      </c>
      <c r="E33" s="10">
        <f t="shared" si="0"/>
        <v>0.96440754835538478</v>
      </c>
    </row>
    <row r="34" spans="1:5" ht="51" outlineLevel="1" x14ac:dyDescent="0.2">
      <c r="A34" s="9" t="s">
        <v>23</v>
      </c>
      <c r="B34" s="16" t="s">
        <v>67</v>
      </c>
      <c r="C34" s="18">
        <v>55000</v>
      </c>
      <c r="D34" s="18">
        <v>15028</v>
      </c>
      <c r="E34" s="10">
        <f>D34/C34</f>
        <v>0.27323636363636361</v>
      </c>
    </row>
    <row r="35" spans="1:5" ht="38.25" outlineLevel="1" x14ac:dyDescent="0.2">
      <c r="A35" s="9" t="s">
        <v>24</v>
      </c>
      <c r="B35" s="16" t="s">
        <v>68</v>
      </c>
      <c r="C35" s="19">
        <v>12670757.1</v>
      </c>
      <c r="D35" s="19">
        <v>9037593.7400000002</v>
      </c>
      <c r="E35" s="10">
        <f t="shared" si="0"/>
        <v>0.71326390906822768</v>
      </c>
    </row>
    <row r="36" spans="1:5" ht="47.25" customHeight="1" x14ac:dyDescent="0.2">
      <c r="A36" s="7" t="s">
        <v>25</v>
      </c>
      <c r="B36" s="15" t="s">
        <v>69</v>
      </c>
      <c r="C36" s="5">
        <f>+C37+C38+C39</f>
        <v>1410333835.6100001</v>
      </c>
      <c r="D36" s="5">
        <f>+D37+D38+D39</f>
        <v>1050894846.84</v>
      </c>
      <c r="E36" s="8">
        <f t="shared" si="0"/>
        <v>0.7451390729666959</v>
      </c>
    </row>
    <row r="37" spans="1:5" ht="51" outlineLevel="1" x14ac:dyDescent="0.2">
      <c r="A37" s="9" t="s">
        <v>26</v>
      </c>
      <c r="B37" s="16" t="s">
        <v>70</v>
      </c>
      <c r="C37" s="19">
        <v>1315073401.7</v>
      </c>
      <c r="D37" s="19">
        <v>996170250.76999998</v>
      </c>
      <c r="E37" s="10">
        <f>D37/C37</f>
        <v>0.75750163411581983</v>
      </c>
    </row>
    <row r="38" spans="1:5" ht="38.25" outlineLevel="1" x14ac:dyDescent="0.2">
      <c r="A38" s="9" t="s">
        <v>27</v>
      </c>
      <c r="B38" s="16" t="s">
        <v>71</v>
      </c>
      <c r="C38" s="19">
        <v>94724733.909999996</v>
      </c>
      <c r="D38" s="19">
        <v>54213475.75</v>
      </c>
      <c r="E38" s="10">
        <f t="shared" si="0"/>
        <v>0.57232650346116976</v>
      </c>
    </row>
    <row r="39" spans="1:5" s="12" customFormat="1" ht="38.25" outlineLevel="1" x14ac:dyDescent="0.2">
      <c r="A39" s="9" t="s">
        <v>28</v>
      </c>
      <c r="B39" s="16" t="s">
        <v>72</v>
      </c>
      <c r="C39" s="19">
        <v>535700</v>
      </c>
      <c r="D39" s="19">
        <v>511120.32</v>
      </c>
      <c r="E39" s="10">
        <f>D39/C39</f>
        <v>0.95411670711218965</v>
      </c>
    </row>
    <row r="40" spans="1:5" ht="15.75" customHeight="1" x14ac:dyDescent="0.2">
      <c r="A40" s="13"/>
      <c r="B40" s="17" t="s">
        <v>35</v>
      </c>
      <c r="C40" s="4">
        <f>+C36+C24+C31+C18+C12+C9+C5</f>
        <v>2194617603.8500004</v>
      </c>
      <c r="D40" s="4">
        <f>+D36+D24+D31+D18+D12+D9+D5</f>
        <v>1623071452.4799998</v>
      </c>
      <c r="E40" s="8">
        <f>D40/C40</f>
        <v>0.73956913934922341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6" fitToHeight="0" orientation="portrait" r:id="rId1"/>
  <headerFooter alignWithMargins="0"/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2025-10-02T05:12:53Z</cp:lastPrinted>
  <dcterms:created xsi:type="dcterms:W3CDTF">2017-06-23T04:54:16Z</dcterms:created>
  <dcterms:modified xsi:type="dcterms:W3CDTF">2025-10-02T05:30:26Z</dcterms:modified>
</cp:coreProperties>
</file>