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B:\На сайт\Управление по экономике\Пос. от 18.05.2020 № 58\"/>
    </mc:Choice>
  </mc:AlternateContent>
  <bookViews>
    <workbookView xWindow="0" yWindow="0" windowWidth="17280" windowHeight="6492"/>
  </bookViews>
  <sheets>
    <sheet name="Лист3" sheetId="3" r:id="rId1"/>
  </sheets>
  <definedNames>
    <definedName name="_xlnm.Print_Titles" localSheetId="0">Лист3!$13:$16</definedName>
    <definedName name="_xlnm.Print_Area" localSheetId="0">Лист3!$A$1:$M$1270</definedName>
  </definedNames>
  <calcPr calcId="162913"/>
</workbook>
</file>

<file path=xl/calcChain.xml><?xml version="1.0" encoding="utf-8"?>
<calcChain xmlns="http://schemas.openxmlformats.org/spreadsheetml/2006/main">
  <c r="H17" i="3" l="1"/>
  <c r="H994" i="3"/>
  <c r="I994" i="3"/>
  <c r="K1183" i="3"/>
  <c r="L1183" i="3"/>
  <c r="K1184" i="3"/>
  <c r="L1184" i="3"/>
  <c r="K1185" i="3"/>
  <c r="L1185" i="3"/>
  <c r="K1186" i="3"/>
  <c r="L1186" i="3"/>
  <c r="K1187" i="3"/>
  <c r="L1187" i="3"/>
  <c r="K1188" i="3"/>
  <c r="L1188" i="3"/>
  <c r="F1183" i="3"/>
  <c r="G1183" i="3"/>
  <c r="H1183" i="3"/>
  <c r="I1183" i="3"/>
  <c r="F1184" i="3"/>
  <c r="G1184" i="3"/>
  <c r="H1184" i="3"/>
  <c r="I1184" i="3"/>
  <c r="F1185" i="3"/>
  <c r="G1185" i="3"/>
  <c r="H1185" i="3"/>
  <c r="I1185" i="3"/>
  <c r="F1186" i="3"/>
  <c r="G1186" i="3"/>
  <c r="H1186" i="3"/>
  <c r="I1186" i="3"/>
  <c r="F1187" i="3"/>
  <c r="G1187" i="3"/>
  <c r="H1187" i="3"/>
  <c r="I1187" i="3"/>
  <c r="F1188" i="3"/>
  <c r="G1188" i="3"/>
  <c r="H1188" i="3"/>
  <c r="I1188" i="3"/>
  <c r="L1182" i="3"/>
  <c r="K1182" i="3"/>
  <c r="G1182" i="3"/>
  <c r="H1182" i="3"/>
  <c r="I1182" i="3"/>
  <c r="F1182" i="3"/>
  <c r="G1076" i="3"/>
  <c r="H1076" i="3"/>
  <c r="I1076" i="3"/>
  <c r="F1076" i="3"/>
  <c r="G431" i="3" l="1"/>
  <c r="G428" i="3"/>
  <c r="G432" i="3"/>
  <c r="G430" i="3"/>
  <c r="G429" i="3"/>
  <c r="F432" i="3"/>
  <c r="F429" i="3"/>
  <c r="I429" i="3" l="1"/>
  <c r="I430" i="3"/>
  <c r="I431" i="3"/>
  <c r="I432" i="3"/>
  <c r="I433" i="3"/>
  <c r="I434" i="3"/>
  <c r="I428" i="3"/>
  <c r="F428" i="3"/>
  <c r="H428" i="3"/>
  <c r="F430" i="3"/>
  <c r="H430" i="3"/>
  <c r="F431" i="3"/>
  <c r="H431" i="3"/>
  <c r="H432" i="3"/>
  <c r="F433" i="3"/>
  <c r="G433" i="3"/>
  <c r="H433" i="3"/>
  <c r="F434" i="3"/>
  <c r="G434" i="3"/>
  <c r="H434" i="3"/>
  <c r="K1158" i="3"/>
  <c r="L1158" i="3"/>
  <c r="K1159" i="3"/>
  <c r="L1159" i="3"/>
  <c r="K1160" i="3"/>
  <c r="L1160" i="3"/>
  <c r="K1161" i="3"/>
  <c r="L1161" i="3"/>
  <c r="K1162" i="3"/>
  <c r="L1162" i="3"/>
  <c r="K1163" i="3"/>
  <c r="L1163" i="3"/>
  <c r="L1157" i="3"/>
  <c r="K1157" i="3"/>
  <c r="F1158" i="3"/>
  <c r="G1158" i="3"/>
  <c r="H1158" i="3"/>
  <c r="I1158" i="3"/>
  <c r="F1159" i="3"/>
  <c r="G1159" i="3"/>
  <c r="H1159" i="3"/>
  <c r="I1159" i="3"/>
  <c r="F1160" i="3"/>
  <c r="G1160" i="3"/>
  <c r="H1160" i="3"/>
  <c r="I1160" i="3"/>
  <c r="F1161" i="3"/>
  <c r="G1161" i="3"/>
  <c r="H1161" i="3"/>
  <c r="I1161" i="3"/>
  <c r="F1162" i="3"/>
  <c r="G1162" i="3"/>
  <c r="H1162" i="3"/>
  <c r="I1162" i="3"/>
  <c r="F1163" i="3"/>
  <c r="G1163" i="3"/>
  <c r="H1163" i="3"/>
  <c r="I1163" i="3"/>
  <c r="G1157" i="3"/>
  <c r="H1157" i="3"/>
  <c r="I1157" i="3"/>
  <c r="F1157" i="3"/>
  <c r="K428" i="3"/>
  <c r="L429" i="3"/>
  <c r="L430" i="3"/>
  <c r="L431" i="3"/>
  <c r="L432" i="3"/>
  <c r="L433" i="3"/>
  <c r="L434" i="3"/>
  <c r="L428" i="3"/>
  <c r="F1123" i="3"/>
  <c r="G1123" i="3"/>
  <c r="H1123" i="3"/>
  <c r="I1123" i="3"/>
  <c r="H952" i="3" l="1"/>
  <c r="I952" i="3"/>
  <c r="K952" i="3"/>
  <c r="L952" i="3"/>
  <c r="H953" i="3"/>
  <c r="I953" i="3"/>
  <c r="K953" i="3"/>
  <c r="L953" i="3"/>
  <c r="H954" i="3"/>
  <c r="I954" i="3"/>
  <c r="K954" i="3"/>
  <c r="L954" i="3"/>
  <c r="H955" i="3"/>
  <c r="I955" i="3"/>
  <c r="K955" i="3"/>
  <c r="L955" i="3"/>
  <c r="H956" i="3"/>
  <c r="I956" i="3"/>
  <c r="K956" i="3"/>
  <c r="L956" i="3"/>
  <c r="H957" i="3"/>
  <c r="I957" i="3"/>
  <c r="K957" i="3"/>
  <c r="L957" i="3"/>
  <c r="I951" i="3"/>
  <c r="K951" i="3"/>
  <c r="L951" i="3"/>
  <c r="K27" i="3"/>
  <c r="L27" i="3"/>
  <c r="K28" i="3"/>
  <c r="L28" i="3"/>
  <c r="K29" i="3"/>
  <c r="L29" i="3"/>
  <c r="K30" i="3"/>
  <c r="L30" i="3"/>
  <c r="K31" i="3"/>
  <c r="L31" i="3"/>
  <c r="K32" i="3"/>
  <c r="L32" i="3"/>
  <c r="L26" i="3"/>
  <c r="K26" i="3"/>
  <c r="G26" i="3"/>
  <c r="H26" i="3"/>
  <c r="I26" i="3"/>
  <c r="G27" i="3"/>
  <c r="H27" i="3"/>
  <c r="I27" i="3"/>
  <c r="G28" i="3"/>
  <c r="H28" i="3"/>
  <c r="I28" i="3"/>
  <c r="G29" i="3"/>
  <c r="H29" i="3"/>
  <c r="I29" i="3"/>
  <c r="G30" i="3"/>
  <c r="H30" i="3"/>
  <c r="G31" i="3"/>
  <c r="H31" i="3"/>
  <c r="G32" i="3"/>
  <c r="H32" i="3"/>
  <c r="F27" i="3"/>
  <c r="F28" i="3"/>
  <c r="F29" i="3"/>
  <c r="F30" i="3"/>
  <c r="F31" i="3"/>
  <c r="F32" i="3"/>
  <c r="F26" i="3"/>
  <c r="E1255" i="3"/>
  <c r="E1256" i="3"/>
  <c r="E1257" i="3"/>
  <c r="E1258" i="3"/>
  <c r="E1259" i="3"/>
  <c r="E1260" i="3"/>
  <c r="E1261" i="3"/>
  <c r="F1262" i="3"/>
  <c r="G1262" i="3"/>
  <c r="H1262" i="3"/>
  <c r="I1262" i="3"/>
  <c r="K1262" i="3"/>
  <c r="L1262" i="3"/>
  <c r="K1004" i="3"/>
  <c r="K1005" i="3"/>
  <c r="K1006" i="3"/>
  <c r="K1007" i="3"/>
  <c r="K1008" i="3"/>
  <c r="K1009" i="3"/>
  <c r="K1003" i="3"/>
  <c r="F1004" i="3"/>
  <c r="F1005" i="3"/>
  <c r="F1006" i="3"/>
  <c r="F1007" i="3"/>
  <c r="F1008" i="3"/>
  <c r="F1009" i="3"/>
  <c r="F1003" i="3"/>
  <c r="I1004" i="3"/>
  <c r="I1005" i="3"/>
  <c r="I1006" i="3"/>
  <c r="I1007" i="3"/>
  <c r="I1008" i="3"/>
  <c r="I1009" i="3"/>
  <c r="I1003" i="3"/>
  <c r="L1004" i="3"/>
  <c r="L1008" i="3"/>
  <c r="L1009" i="3"/>
  <c r="H1004" i="3"/>
  <c r="H1005" i="3"/>
  <c r="H1006" i="3"/>
  <c r="H1007" i="3"/>
  <c r="H1008" i="3"/>
  <c r="H1009" i="3"/>
  <c r="H1003" i="3"/>
  <c r="G1005" i="3"/>
  <c r="G1006" i="3"/>
  <c r="G1007" i="3"/>
  <c r="G1008" i="3"/>
  <c r="G1009" i="3"/>
  <c r="G1003" i="3"/>
  <c r="G1004" i="3"/>
  <c r="E1100" i="3"/>
  <c r="L1058" i="3"/>
  <c r="K1058" i="3"/>
  <c r="I1058" i="3"/>
  <c r="H1058" i="3"/>
  <c r="G1058" i="3"/>
  <c r="F1058" i="3"/>
  <c r="E1057" i="3"/>
  <c r="E1056" i="3"/>
  <c r="E1055" i="3"/>
  <c r="E1054" i="3"/>
  <c r="E1053" i="3"/>
  <c r="E1052" i="3"/>
  <c r="E1051" i="3"/>
  <c r="E1027" i="3"/>
  <c r="E1028" i="3"/>
  <c r="E1029" i="3"/>
  <c r="E1030" i="3"/>
  <c r="E1031" i="3"/>
  <c r="E1032" i="3"/>
  <c r="E1033" i="3"/>
  <c r="F1034" i="3"/>
  <c r="G1034" i="3"/>
  <c r="H1034" i="3"/>
  <c r="I1034" i="3"/>
  <c r="K1034" i="3"/>
  <c r="L1034" i="3"/>
  <c r="E1262" i="3" l="1"/>
  <c r="E1034" i="3"/>
  <c r="E1058" i="3"/>
  <c r="F952" i="3"/>
  <c r="G952" i="3"/>
  <c r="F953" i="3"/>
  <c r="G953" i="3"/>
  <c r="F954" i="3"/>
  <c r="G954" i="3"/>
  <c r="F955" i="3"/>
  <c r="G955" i="3"/>
  <c r="F956" i="3"/>
  <c r="G956" i="3"/>
  <c r="F957" i="3"/>
  <c r="G957" i="3"/>
  <c r="F951" i="3"/>
  <c r="G951" i="3"/>
  <c r="H951" i="3"/>
  <c r="L974" i="3"/>
  <c r="K974" i="3"/>
  <c r="I974" i="3"/>
  <c r="H974" i="3"/>
  <c r="G974" i="3"/>
  <c r="F974" i="3"/>
  <c r="E973" i="3"/>
  <c r="E972" i="3"/>
  <c r="E971" i="3"/>
  <c r="E970" i="3"/>
  <c r="E969" i="3"/>
  <c r="E968" i="3"/>
  <c r="E967" i="3"/>
  <c r="L966" i="3"/>
  <c r="K966" i="3"/>
  <c r="I966" i="3"/>
  <c r="H966" i="3"/>
  <c r="G966" i="3"/>
  <c r="F966" i="3"/>
  <c r="E965" i="3"/>
  <c r="E964" i="3"/>
  <c r="E963" i="3"/>
  <c r="E962" i="3"/>
  <c r="E961" i="3"/>
  <c r="E960" i="3"/>
  <c r="E959" i="3"/>
  <c r="F695" i="3"/>
  <c r="G695" i="3"/>
  <c r="H695" i="3"/>
  <c r="I695" i="3"/>
  <c r="F696" i="3"/>
  <c r="G696" i="3"/>
  <c r="H696" i="3"/>
  <c r="I696" i="3"/>
  <c r="F697" i="3"/>
  <c r="G697" i="3"/>
  <c r="H697" i="3"/>
  <c r="I697" i="3"/>
  <c r="F698" i="3"/>
  <c r="G698" i="3"/>
  <c r="H698" i="3"/>
  <c r="I698" i="3"/>
  <c r="F699" i="3"/>
  <c r="G699" i="3"/>
  <c r="H699" i="3"/>
  <c r="I699" i="3"/>
  <c r="F700" i="3"/>
  <c r="G700" i="3"/>
  <c r="H700" i="3"/>
  <c r="I700" i="3"/>
  <c r="F694" i="3"/>
  <c r="G694" i="3"/>
  <c r="H694" i="3"/>
  <c r="I694" i="3"/>
  <c r="L933" i="3"/>
  <c r="K933" i="3"/>
  <c r="I933" i="3"/>
  <c r="H933" i="3"/>
  <c r="G933" i="3"/>
  <c r="F933" i="3"/>
  <c r="E932" i="3"/>
  <c r="E931" i="3"/>
  <c r="E930" i="3"/>
  <c r="E929" i="3"/>
  <c r="E928" i="3"/>
  <c r="E927" i="3"/>
  <c r="E926" i="3"/>
  <c r="L925" i="3"/>
  <c r="K925" i="3"/>
  <c r="I925" i="3"/>
  <c r="H925" i="3"/>
  <c r="G925" i="3"/>
  <c r="F925" i="3"/>
  <c r="E924" i="3"/>
  <c r="E923" i="3"/>
  <c r="E922" i="3"/>
  <c r="E921" i="3"/>
  <c r="E920" i="3"/>
  <c r="E919" i="3"/>
  <c r="E918" i="3"/>
  <c r="L909" i="3"/>
  <c r="K909" i="3"/>
  <c r="I909" i="3"/>
  <c r="H909" i="3"/>
  <c r="G909" i="3"/>
  <c r="F909" i="3"/>
  <c r="E908" i="3"/>
  <c r="E907" i="3"/>
  <c r="E906" i="3"/>
  <c r="E905" i="3"/>
  <c r="E904" i="3"/>
  <c r="E903" i="3"/>
  <c r="E902" i="3"/>
  <c r="L885" i="3"/>
  <c r="K885" i="3"/>
  <c r="I885" i="3"/>
  <c r="H885" i="3"/>
  <c r="G885" i="3"/>
  <c r="F885" i="3"/>
  <c r="E884" i="3"/>
  <c r="E883" i="3"/>
  <c r="E882" i="3"/>
  <c r="E881" i="3"/>
  <c r="E880" i="3"/>
  <c r="E879" i="3"/>
  <c r="E878" i="3"/>
  <c r="L813" i="3"/>
  <c r="K813" i="3"/>
  <c r="I813" i="3"/>
  <c r="H813" i="3"/>
  <c r="G813" i="3"/>
  <c r="F813" i="3"/>
  <c r="E812" i="3"/>
  <c r="E811" i="3"/>
  <c r="E810" i="3"/>
  <c r="E809" i="3"/>
  <c r="E808" i="3"/>
  <c r="E807" i="3"/>
  <c r="E806" i="3"/>
  <c r="L805" i="3"/>
  <c r="K805" i="3"/>
  <c r="I805" i="3"/>
  <c r="H805" i="3"/>
  <c r="G805" i="3"/>
  <c r="F805" i="3"/>
  <c r="E804" i="3"/>
  <c r="E803" i="3"/>
  <c r="E802" i="3"/>
  <c r="E801" i="3"/>
  <c r="E800" i="3"/>
  <c r="E799" i="3"/>
  <c r="E798" i="3"/>
  <c r="L797" i="3"/>
  <c r="K797" i="3"/>
  <c r="I797" i="3"/>
  <c r="H797" i="3"/>
  <c r="G797" i="3"/>
  <c r="F797" i="3"/>
  <c r="E796" i="3"/>
  <c r="E795" i="3"/>
  <c r="E794" i="3"/>
  <c r="E793" i="3"/>
  <c r="E792" i="3"/>
  <c r="E791" i="3"/>
  <c r="E790" i="3"/>
  <c r="L789" i="3"/>
  <c r="K789" i="3"/>
  <c r="I789" i="3"/>
  <c r="H789" i="3"/>
  <c r="G789" i="3"/>
  <c r="F789" i="3"/>
  <c r="E788" i="3"/>
  <c r="E787" i="3"/>
  <c r="E786" i="3"/>
  <c r="E785" i="3"/>
  <c r="E784" i="3"/>
  <c r="E783" i="3"/>
  <c r="E782" i="3"/>
  <c r="L781" i="3"/>
  <c r="K781" i="3"/>
  <c r="I781" i="3"/>
  <c r="H781" i="3"/>
  <c r="G781" i="3"/>
  <c r="F781" i="3"/>
  <c r="E780" i="3"/>
  <c r="E779" i="3"/>
  <c r="E778" i="3"/>
  <c r="E777" i="3"/>
  <c r="E776" i="3"/>
  <c r="E775" i="3"/>
  <c r="E774" i="3"/>
  <c r="L773" i="3"/>
  <c r="K773" i="3"/>
  <c r="I773" i="3"/>
  <c r="H773" i="3"/>
  <c r="G773" i="3"/>
  <c r="F773" i="3"/>
  <c r="E772" i="3"/>
  <c r="E771" i="3"/>
  <c r="E770" i="3"/>
  <c r="E769" i="3"/>
  <c r="E768" i="3"/>
  <c r="E767" i="3"/>
  <c r="E766" i="3"/>
  <c r="F606" i="3"/>
  <c r="G606" i="3"/>
  <c r="H606" i="3"/>
  <c r="I606" i="3"/>
  <c r="F607" i="3"/>
  <c r="G607" i="3"/>
  <c r="H607" i="3"/>
  <c r="I607" i="3"/>
  <c r="F608" i="3"/>
  <c r="G608" i="3"/>
  <c r="H608" i="3"/>
  <c r="I608" i="3"/>
  <c r="F609" i="3"/>
  <c r="G609" i="3"/>
  <c r="H609" i="3"/>
  <c r="I609" i="3"/>
  <c r="F610" i="3"/>
  <c r="G610" i="3"/>
  <c r="H610" i="3"/>
  <c r="I610" i="3"/>
  <c r="F611" i="3"/>
  <c r="G611" i="3"/>
  <c r="H611" i="3"/>
  <c r="I611" i="3"/>
  <c r="F605" i="3"/>
  <c r="G605" i="3"/>
  <c r="H605" i="3"/>
  <c r="I605" i="3"/>
  <c r="L676" i="3"/>
  <c r="K676" i="3"/>
  <c r="I676" i="3"/>
  <c r="H676" i="3"/>
  <c r="G676" i="3"/>
  <c r="F676" i="3"/>
  <c r="E675" i="3"/>
  <c r="E674" i="3"/>
  <c r="E673" i="3"/>
  <c r="E672" i="3"/>
  <c r="E671" i="3"/>
  <c r="E670" i="3"/>
  <c r="E669" i="3"/>
  <c r="L644" i="3"/>
  <c r="K644" i="3"/>
  <c r="I644" i="3"/>
  <c r="H644" i="3"/>
  <c r="G644" i="3"/>
  <c r="F644" i="3"/>
  <c r="E643" i="3"/>
  <c r="E642" i="3"/>
  <c r="E641" i="3"/>
  <c r="E640" i="3"/>
  <c r="E639" i="3"/>
  <c r="E638" i="3"/>
  <c r="E637" i="3"/>
  <c r="L668" i="3"/>
  <c r="K668" i="3"/>
  <c r="I668" i="3"/>
  <c r="H668" i="3"/>
  <c r="G668" i="3"/>
  <c r="F668" i="3"/>
  <c r="E667" i="3"/>
  <c r="E666" i="3"/>
  <c r="E665" i="3"/>
  <c r="E664" i="3"/>
  <c r="E663" i="3"/>
  <c r="E662" i="3"/>
  <c r="E661" i="3"/>
  <c r="L652" i="3"/>
  <c r="K652" i="3"/>
  <c r="I652" i="3"/>
  <c r="H652" i="3"/>
  <c r="G652" i="3"/>
  <c r="F652" i="3"/>
  <c r="E651" i="3"/>
  <c r="E650" i="3"/>
  <c r="E649" i="3"/>
  <c r="E648" i="3"/>
  <c r="E647" i="3"/>
  <c r="E646" i="3"/>
  <c r="E645" i="3"/>
  <c r="L636" i="3"/>
  <c r="K636" i="3"/>
  <c r="I636" i="3"/>
  <c r="H636" i="3"/>
  <c r="G636" i="3"/>
  <c r="F636" i="3"/>
  <c r="E635" i="3"/>
  <c r="E634" i="3"/>
  <c r="E633" i="3"/>
  <c r="E632" i="3"/>
  <c r="E631" i="3"/>
  <c r="E630" i="3"/>
  <c r="E629" i="3"/>
  <c r="L628" i="3"/>
  <c r="K628" i="3"/>
  <c r="I628" i="3"/>
  <c r="H628" i="3"/>
  <c r="G628" i="3"/>
  <c r="F628" i="3"/>
  <c r="E627" i="3"/>
  <c r="E626" i="3"/>
  <c r="E625" i="3"/>
  <c r="E624" i="3"/>
  <c r="E623" i="3"/>
  <c r="E622" i="3"/>
  <c r="E621" i="3"/>
  <c r="L587" i="3"/>
  <c r="K587" i="3"/>
  <c r="I587" i="3"/>
  <c r="H587" i="3"/>
  <c r="G587" i="3"/>
  <c r="F587" i="3"/>
  <c r="E586" i="3"/>
  <c r="E585" i="3"/>
  <c r="E584" i="3"/>
  <c r="E583" i="3"/>
  <c r="E582" i="3"/>
  <c r="E581" i="3"/>
  <c r="E580" i="3"/>
  <c r="L579" i="3"/>
  <c r="K579" i="3"/>
  <c r="I579" i="3"/>
  <c r="H579" i="3"/>
  <c r="G579" i="3"/>
  <c r="F579" i="3"/>
  <c r="E578" i="3"/>
  <c r="E577" i="3"/>
  <c r="E576" i="3"/>
  <c r="E575" i="3"/>
  <c r="E574" i="3"/>
  <c r="E573" i="3"/>
  <c r="E572" i="3"/>
  <c r="L571" i="3"/>
  <c r="K571" i="3"/>
  <c r="I571" i="3"/>
  <c r="H571" i="3"/>
  <c r="G571" i="3"/>
  <c r="F571" i="3"/>
  <c r="E570" i="3"/>
  <c r="E569" i="3"/>
  <c r="E568" i="3"/>
  <c r="E567" i="3"/>
  <c r="E566" i="3"/>
  <c r="E565" i="3"/>
  <c r="E564" i="3"/>
  <c r="L563" i="3"/>
  <c r="K563" i="3"/>
  <c r="I563" i="3"/>
  <c r="H563" i="3"/>
  <c r="G563" i="3"/>
  <c r="F563" i="3"/>
  <c r="E562" i="3"/>
  <c r="E561" i="3"/>
  <c r="E560" i="3"/>
  <c r="E559" i="3"/>
  <c r="E558" i="3"/>
  <c r="E557" i="3"/>
  <c r="E556" i="3"/>
  <c r="L555" i="3"/>
  <c r="K555" i="3"/>
  <c r="I555" i="3"/>
  <c r="H555" i="3"/>
  <c r="G555" i="3"/>
  <c r="F555" i="3"/>
  <c r="E554" i="3"/>
  <c r="E553" i="3"/>
  <c r="E552" i="3"/>
  <c r="E551" i="3"/>
  <c r="E550" i="3"/>
  <c r="E549" i="3"/>
  <c r="E548" i="3"/>
  <c r="L547" i="3"/>
  <c r="K547" i="3"/>
  <c r="I547" i="3"/>
  <c r="H547" i="3"/>
  <c r="G547" i="3"/>
  <c r="F547" i="3"/>
  <c r="E546" i="3"/>
  <c r="E545" i="3"/>
  <c r="E544" i="3"/>
  <c r="E543" i="3"/>
  <c r="E542" i="3"/>
  <c r="E541" i="3"/>
  <c r="E540" i="3"/>
  <c r="L539" i="3"/>
  <c r="K539" i="3"/>
  <c r="I539" i="3"/>
  <c r="H539" i="3"/>
  <c r="G539" i="3"/>
  <c r="F539" i="3"/>
  <c r="E538" i="3"/>
  <c r="E537" i="3"/>
  <c r="E536" i="3"/>
  <c r="E535" i="3"/>
  <c r="E534" i="3"/>
  <c r="E533" i="3"/>
  <c r="E532" i="3"/>
  <c r="L531" i="3"/>
  <c r="K531" i="3"/>
  <c r="I531" i="3"/>
  <c r="H531" i="3"/>
  <c r="G531" i="3"/>
  <c r="F531" i="3"/>
  <c r="E530" i="3"/>
  <c r="E529" i="3"/>
  <c r="E528" i="3"/>
  <c r="E527" i="3"/>
  <c r="E526" i="3"/>
  <c r="E525" i="3"/>
  <c r="E524" i="3"/>
  <c r="L523" i="3"/>
  <c r="K523" i="3"/>
  <c r="I523" i="3"/>
  <c r="H523" i="3"/>
  <c r="G523" i="3"/>
  <c r="F523" i="3"/>
  <c r="E522" i="3"/>
  <c r="E521" i="3"/>
  <c r="E520" i="3"/>
  <c r="E519" i="3"/>
  <c r="E518" i="3"/>
  <c r="E517" i="3"/>
  <c r="E516" i="3"/>
  <c r="L515" i="3"/>
  <c r="K515" i="3"/>
  <c r="I515" i="3"/>
  <c r="H515" i="3"/>
  <c r="G515" i="3"/>
  <c r="F515" i="3"/>
  <c r="E514" i="3"/>
  <c r="E513" i="3"/>
  <c r="E512" i="3"/>
  <c r="E511" i="3"/>
  <c r="E510" i="3"/>
  <c r="E509" i="3"/>
  <c r="E508" i="3"/>
  <c r="L507" i="3"/>
  <c r="K507" i="3"/>
  <c r="I507" i="3"/>
  <c r="H507" i="3"/>
  <c r="G507" i="3"/>
  <c r="F507" i="3"/>
  <c r="E506" i="3"/>
  <c r="E505" i="3"/>
  <c r="E504" i="3"/>
  <c r="E503" i="3"/>
  <c r="E502" i="3"/>
  <c r="E501" i="3"/>
  <c r="E500" i="3"/>
  <c r="L499" i="3"/>
  <c r="K499" i="3"/>
  <c r="I499" i="3"/>
  <c r="H499" i="3"/>
  <c r="G499" i="3"/>
  <c r="F499" i="3"/>
  <c r="E498" i="3"/>
  <c r="E497" i="3"/>
  <c r="E496" i="3"/>
  <c r="E495" i="3"/>
  <c r="E494" i="3"/>
  <c r="E493" i="3"/>
  <c r="E492" i="3"/>
  <c r="F300" i="3"/>
  <c r="G300" i="3"/>
  <c r="H300" i="3"/>
  <c r="I300" i="3"/>
  <c r="F301" i="3"/>
  <c r="G301" i="3"/>
  <c r="H301" i="3"/>
  <c r="I301" i="3"/>
  <c r="F302" i="3"/>
  <c r="G302" i="3"/>
  <c r="H302" i="3"/>
  <c r="I302" i="3"/>
  <c r="F303" i="3"/>
  <c r="G303" i="3"/>
  <c r="H303" i="3"/>
  <c r="I303" i="3"/>
  <c r="F304" i="3"/>
  <c r="G304" i="3"/>
  <c r="H304" i="3"/>
  <c r="I304" i="3"/>
  <c r="F305" i="3"/>
  <c r="G305" i="3"/>
  <c r="H305" i="3"/>
  <c r="I305" i="3"/>
  <c r="G299" i="3"/>
  <c r="H299" i="3"/>
  <c r="I299" i="3"/>
  <c r="F299" i="3"/>
  <c r="L410" i="3"/>
  <c r="K410" i="3"/>
  <c r="I410" i="3"/>
  <c r="H410" i="3"/>
  <c r="G410" i="3"/>
  <c r="F410" i="3"/>
  <c r="E409" i="3"/>
  <c r="E408" i="3"/>
  <c r="E407" i="3"/>
  <c r="E406" i="3"/>
  <c r="E405" i="3"/>
  <c r="E404" i="3"/>
  <c r="E403" i="3"/>
  <c r="L402" i="3"/>
  <c r="K402" i="3"/>
  <c r="I402" i="3"/>
  <c r="H402" i="3"/>
  <c r="G402" i="3"/>
  <c r="F402" i="3"/>
  <c r="E401" i="3"/>
  <c r="E400" i="3"/>
  <c r="E399" i="3"/>
  <c r="E398" i="3"/>
  <c r="E397" i="3"/>
  <c r="E396" i="3"/>
  <c r="E395" i="3"/>
  <c r="L394" i="3"/>
  <c r="K394" i="3"/>
  <c r="I394" i="3"/>
  <c r="H394" i="3"/>
  <c r="G394" i="3"/>
  <c r="F394" i="3"/>
  <c r="E393" i="3"/>
  <c r="E392" i="3"/>
  <c r="E391" i="3"/>
  <c r="E390" i="3"/>
  <c r="E389" i="3"/>
  <c r="E388" i="3"/>
  <c r="E387" i="3"/>
  <c r="L386" i="3"/>
  <c r="K386" i="3"/>
  <c r="I386" i="3"/>
  <c r="H386" i="3"/>
  <c r="G386" i="3"/>
  <c r="F386" i="3"/>
  <c r="E385" i="3"/>
  <c r="E384" i="3"/>
  <c r="E383" i="3"/>
  <c r="E382" i="3"/>
  <c r="E381" i="3"/>
  <c r="E380" i="3"/>
  <c r="E379" i="3"/>
  <c r="L378" i="3"/>
  <c r="K378" i="3"/>
  <c r="I378" i="3"/>
  <c r="H378" i="3"/>
  <c r="G378" i="3"/>
  <c r="F378" i="3"/>
  <c r="E377" i="3"/>
  <c r="E376" i="3"/>
  <c r="E375" i="3"/>
  <c r="E374" i="3"/>
  <c r="E373" i="3"/>
  <c r="E372" i="3"/>
  <c r="E371" i="3"/>
  <c r="L370" i="3"/>
  <c r="K370" i="3"/>
  <c r="I370" i="3"/>
  <c r="H370" i="3"/>
  <c r="G370" i="3"/>
  <c r="F370" i="3"/>
  <c r="E369" i="3"/>
  <c r="E368" i="3"/>
  <c r="E367" i="3"/>
  <c r="E366" i="3"/>
  <c r="E365" i="3"/>
  <c r="E364" i="3"/>
  <c r="E363" i="3"/>
  <c r="L362" i="3"/>
  <c r="K362" i="3"/>
  <c r="I362" i="3"/>
  <c r="H362" i="3"/>
  <c r="G362" i="3"/>
  <c r="F362" i="3"/>
  <c r="E361" i="3"/>
  <c r="E360" i="3"/>
  <c r="E359" i="3"/>
  <c r="E358" i="3"/>
  <c r="E357" i="3"/>
  <c r="E356" i="3"/>
  <c r="E355" i="3"/>
  <c r="L354" i="3"/>
  <c r="K354" i="3"/>
  <c r="I354" i="3"/>
  <c r="H354" i="3"/>
  <c r="G354" i="3"/>
  <c r="F354" i="3"/>
  <c r="E353" i="3"/>
  <c r="E352" i="3"/>
  <c r="E351" i="3"/>
  <c r="E350" i="3"/>
  <c r="E349" i="3"/>
  <c r="E348" i="3"/>
  <c r="E347" i="3"/>
  <c r="L346" i="3"/>
  <c r="K346" i="3"/>
  <c r="I346" i="3"/>
  <c r="H346" i="3"/>
  <c r="G346" i="3"/>
  <c r="F346" i="3"/>
  <c r="E345" i="3"/>
  <c r="E344" i="3"/>
  <c r="E343" i="3"/>
  <c r="E342" i="3"/>
  <c r="E341" i="3"/>
  <c r="E340" i="3"/>
  <c r="E339" i="3"/>
  <c r="L338" i="3"/>
  <c r="K338" i="3"/>
  <c r="I338" i="3"/>
  <c r="H338" i="3"/>
  <c r="G338" i="3"/>
  <c r="F338" i="3"/>
  <c r="E337" i="3"/>
  <c r="E336" i="3"/>
  <c r="E335" i="3"/>
  <c r="E334" i="3"/>
  <c r="E333" i="3"/>
  <c r="E332" i="3"/>
  <c r="E331" i="3"/>
  <c r="L330" i="3"/>
  <c r="K330" i="3"/>
  <c r="I330" i="3"/>
  <c r="H330" i="3"/>
  <c r="G330" i="3"/>
  <c r="F330" i="3"/>
  <c r="E329" i="3"/>
  <c r="E328" i="3"/>
  <c r="E327" i="3"/>
  <c r="E326" i="3"/>
  <c r="E325" i="3"/>
  <c r="E324" i="3"/>
  <c r="E323" i="3"/>
  <c r="E954" i="3" l="1"/>
  <c r="F958" i="3"/>
  <c r="E952" i="3"/>
  <c r="E956" i="3"/>
  <c r="H958" i="3"/>
  <c r="E951" i="3"/>
  <c r="E955" i="3"/>
  <c r="G958" i="3"/>
  <c r="E953" i="3"/>
  <c r="E957" i="3"/>
  <c r="I958" i="3"/>
  <c r="E652" i="3"/>
  <c r="E668" i="3"/>
  <c r="E933" i="3"/>
  <c r="E330" i="3"/>
  <c r="E974" i="3"/>
  <c r="E966" i="3"/>
  <c r="E909" i="3"/>
  <c r="E925" i="3"/>
  <c r="E885" i="3"/>
  <c r="E781" i="3"/>
  <c r="E797" i="3"/>
  <c r="E805" i="3"/>
  <c r="E813" i="3"/>
  <c r="E789" i="3"/>
  <c r="E773" i="3"/>
  <c r="E636" i="3"/>
  <c r="E644" i="3"/>
  <c r="E676" i="3"/>
  <c r="E628" i="3"/>
  <c r="E410" i="3"/>
  <c r="E523" i="3"/>
  <c r="E547" i="3"/>
  <c r="E555" i="3"/>
  <c r="E563" i="3"/>
  <c r="E338" i="3"/>
  <c r="E386" i="3"/>
  <c r="E499" i="3"/>
  <c r="E587" i="3"/>
  <c r="E579" i="3"/>
  <c r="E571" i="3"/>
  <c r="E539" i="3"/>
  <c r="E531" i="3"/>
  <c r="E515" i="3"/>
  <c r="E507" i="3"/>
  <c r="E362" i="3"/>
  <c r="E346" i="3"/>
  <c r="E354" i="3"/>
  <c r="E370" i="3"/>
  <c r="E394" i="3"/>
  <c r="E402" i="3"/>
  <c r="E378" i="3"/>
  <c r="E958" i="3" l="1"/>
  <c r="L322" i="3"/>
  <c r="K322" i="3"/>
  <c r="I322" i="3"/>
  <c r="H322" i="3"/>
  <c r="G322" i="3"/>
  <c r="F322" i="3"/>
  <c r="E321" i="3"/>
  <c r="E320" i="3"/>
  <c r="E319" i="3"/>
  <c r="E318" i="3"/>
  <c r="E317" i="3"/>
  <c r="E316" i="3"/>
  <c r="E315" i="3"/>
  <c r="H297" i="3"/>
  <c r="G297" i="3"/>
  <c r="F297" i="3"/>
  <c r="E296" i="3"/>
  <c r="E295" i="3"/>
  <c r="E294" i="3"/>
  <c r="E293" i="3"/>
  <c r="E292" i="3"/>
  <c r="E291" i="3"/>
  <c r="E290" i="3"/>
  <c r="H289" i="3"/>
  <c r="G289" i="3"/>
  <c r="F289" i="3"/>
  <c r="E288" i="3"/>
  <c r="E287" i="3"/>
  <c r="E286" i="3"/>
  <c r="E285" i="3"/>
  <c r="E284" i="3"/>
  <c r="E283" i="3"/>
  <c r="E282" i="3"/>
  <c r="H281" i="3"/>
  <c r="G281" i="3"/>
  <c r="F281" i="3"/>
  <c r="E280" i="3"/>
  <c r="E279" i="3"/>
  <c r="E278" i="3"/>
  <c r="E277" i="3"/>
  <c r="E276" i="3"/>
  <c r="E275" i="3"/>
  <c r="E274" i="3"/>
  <c r="H273" i="3"/>
  <c r="G273" i="3"/>
  <c r="F273" i="3"/>
  <c r="E272" i="3"/>
  <c r="E271" i="3"/>
  <c r="E270" i="3"/>
  <c r="E269" i="3"/>
  <c r="E268" i="3"/>
  <c r="E267" i="3"/>
  <c r="E266" i="3"/>
  <c r="H265" i="3"/>
  <c r="G265" i="3"/>
  <c r="F265" i="3"/>
  <c r="E264" i="3"/>
  <c r="E263" i="3"/>
  <c r="E262" i="3"/>
  <c r="E261" i="3"/>
  <c r="E260" i="3"/>
  <c r="E259" i="3"/>
  <c r="E258" i="3"/>
  <c r="H257" i="3"/>
  <c r="G257" i="3"/>
  <c r="F257" i="3"/>
  <c r="E256" i="3"/>
  <c r="E255" i="3"/>
  <c r="E254" i="3"/>
  <c r="E253" i="3"/>
  <c r="E252" i="3"/>
  <c r="E251" i="3"/>
  <c r="E250" i="3"/>
  <c r="H249" i="3"/>
  <c r="G249" i="3"/>
  <c r="F249" i="3"/>
  <c r="E248" i="3"/>
  <c r="E247" i="3"/>
  <c r="E246" i="3"/>
  <c r="E245" i="3"/>
  <c r="E244" i="3"/>
  <c r="E243" i="3"/>
  <c r="E242" i="3"/>
  <c r="H241" i="3"/>
  <c r="G241" i="3"/>
  <c r="F241" i="3"/>
  <c r="E240" i="3"/>
  <c r="E239" i="3"/>
  <c r="E238" i="3"/>
  <c r="E237" i="3"/>
  <c r="E236" i="3"/>
  <c r="E235" i="3"/>
  <c r="E234" i="3"/>
  <c r="H233" i="3"/>
  <c r="G233" i="3"/>
  <c r="F233" i="3"/>
  <c r="E232" i="3"/>
  <c r="E231" i="3"/>
  <c r="E230" i="3"/>
  <c r="E229" i="3"/>
  <c r="E228" i="3"/>
  <c r="E227" i="3"/>
  <c r="E226" i="3"/>
  <c r="H225" i="3"/>
  <c r="G225" i="3"/>
  <c r="F225" i="3"/>
  <c r="E224" i="3"/>
  <c r="E223" i="3"/>
  <c r="E222" i="3"/>
  <c r="E221" i="3"/>
  <c r="E220" i="3"/>
  <c r="E219" i="3"/>
  <c r="E218" i="3"/>
  <c r="H217" i="3"/>
  <c r="G217" i="3"/>
  <c r="F217" i="3"/>
  <c r="E216" i="3"/>
  <c r="E215" i="3"/>
  <c r="E214" i="3"/>
  <c r="E213" i="3"/>
  <c r="E212" i="3"/>
  <c r="E211" i="3"/>
  <c r="E210" i="3"/>
  <c r="H209" i="3"/>
  <c r="G209" i="3"/>
  <c r="F209" i="3"/>
  <c r="E208" i="3"/>
  <c r="E207" i="3"/>
  <c r="E206" i="3"/>
  <c r="E205" i="3"/>
  <c r="E204" i="3"/>
  <c r="E203" i="3"/>
  <c r="E202" i="3"/>
  <c r="H201" i="3"/>
  <c r="G201" i="3"/>
  <c r="F201" i="3"/>
  <c r="E200" i="3"/>
  <c r="E199" i="3"/>
  <c r="E198" i="3"/>
  <c r="E197" i="3"/>
  <c r="E196" i="3"/>
  <c r="E195" i="3"/>
  <c r="E194" i="3"/>
  <c r="H193" i="3"/>
  <c r="G193" i="3"/>
  <c r="F193" i="3"/>
  <c r="E192" i="3"/>
  <c r="E191" i="3"/>
  <c r="E190" i="3"/>
  <c r="E189" i="3"/>
  <c r="E188" i="3"/>
  <c r="E187" i="3"/>
  <c r="E186" i="3"/>
  <c r="E217" i="3" l="1"/>
  <c r="E249" i="3"/>
  <c r="E257" i="3"/>
  <c r="E265" i="3"/>
  <c r="E281" i="3"/>
  <c r="E289" i="3"/>
  <c r="E322" i="3"/>
  <c r="E273" i="3"/>
  <c r="E209" i="3"/>
  <c r="E225" i="3"/>
  <c r="E241" i="3"/>
  <c r="E297" i="3"/>
  <c r="E233" i="3"/>
  <c r="E201" i="3"/>
  <c r="E193" i="3"/>
  <c r="H185" i="3" l="1"/>
  <c r="G185" i="3"/>
  <c r="F185" i="3"/>
  <c r="E184" i="3"/>
  <c r="E183" i="3"/>
  <c r="E182" i="3"/>
  <c r="E181" i="3"/>
  <c r="E180" i="3"/>
  <c r="E179" i="3"/>
  <c r="E178" i="3"/>
  <c r="H177" i="3"/>
  <c r="G177" i="3"/>
  <c r="F177" i="3"/>
  <c r="E176" i="3"/>
  <c r="E175" i="3"/>
  <c r="E174" i="3"/>
  <c r="E173" i="3"/>
  <c r="E172" i="3"/>
  <c r="E171" i="3"/>
  <c r="E170" i="3"/>
  <c r="H169" i="3"/>
  <c r="G169" i="3"/>
  <c r="F169" i="3"/>
  <c r="E168" i="3"/>
  <c r="E167" i="3"/>
  <c r="E166" i="3"/>
  <c r="E165" i="3"/>
  <c r="E164" i="3"/>
  <c r="E163" i="3"/>
  <c r="E162" i="3"/>
  <c r="H161" i="3"/>
  <c r="G161" i="3"/>
  <c r="F161" i="3"/>
  <c r="E160" i="3"/>
  <c r="E159" i="3"/>
  <c r="E158" i="3"/>
  <c r="E157" i="3"/>
  <c r="E156" i="3"/>
  <c r="E155" i="3"/>
  <c r="E154" i="3"/>
  <c r="H153" i="3"/>
  <c r="G153" i="3"/>
  <c r="F153" i="3"/>
  <c r="E152" i="3"/>
  <c r="E151" i="3"/>
  <c r="E150" i="3"/>
  <c r="E149" i="3"/>
  <c r="E148" i="3"/>
  <c r="E147" i="3"/>
  <c r="E146" i="3"/>
  <c r="H145" i="3"/>
  <c r="G145" i="3"/>
  <c r="F145" i="3"/>
  <c r="E144" i="3"/>
  <c r="E143" i="3"/>
  <c r="E142" i="3"/>
  <c r="E141" i="3"/>
  <c r="E140" i="3"/>
  <c r="E139" i="3"/>
  <c r="E138" i="3"/>
  <c r="H137" i="3"/>
  <c r="G137" i="3"/>
  <c r="F137" i="3"/>
  <c r="E136" i="3"/>
  <c r="E135" i="3"/>
  <c r="E134" i="3"/>
  <c r="E133" i="3"/>
  <c r="E132" i="3"/>
  <c r="E131" i="3"/>
  <c r="E130" i="3"/>
  <c r="H129" i="3"/>
  <c r="G129" i="3"/>
  <c r="F129" i="3"/>
  <c r="E128" i="3"/>
  <c r="E127" i="3"/>
  <c r="E126" i="3"/>
  <c r="E125" i="3"/>
  <c r="E124" i="3"/>
  <c r="E123" i="3"/>
  <c r="E122" i="3"/>
  <c r="H121" i="3"/>
  <c r="G121" i="3"/>
  <c r="F121" i="3"/>
  <c r="E120" i="3"/>
  <c r="E119" i="3"/>
  <c r="E118" i="3"/>
  <c r="E117" i="3"/>
  <c r="E116" i="3"/>
  <c r="E115" i="3"/>
  <c r="E114" i="3"/>
  <c r="H113" i="3"/>
  <c r="G113" i="3"/>
  <c r="F113" i="3"/>
  <c r="E112" i="3"/>
  <c r="E111" i="3"/>
  <c r="E110" i="3"/>
  <c r="E109" i="3"/>
  <c r="E108" i="3"/>
  <c r="E107" i="3"/>
  <c r="E106" i="3"/>
  <c r="H105" i="3"/>
  <c r="G105" i="3"/>
  <c r="F105" i="3"/>
  <c r="E104" i="3"/>
  <c r="E103" i="3"/>
  <c r="E102" i="3"/>
  <c r="E101" i="3"/>
  <c r="E100" i="3"/>
  <c r="E99" i="3"/>
  <c r="E98" i="3"/>
  <c r="H97" i="3"/>
  <c r="G97" i="3"/>
  <c r="F97" i="3"/>
  <c r="E96" i="3"/>
  <c r="E95" i="3"/>
  <c r="E94" i="3"/>
  <c r="E93" i="3"/>
  <c r="E92" i="3"/>
  <c r="E91" i="3"/>
  <c r="E90" i="3"/>
  <c r="H89" i="3"/>
  <c r="G89" i="3"/>
  <c r="F89" i="3"/>
  <c r="E88" i="3"/>
  <c r="E87" i="3"/>
  <c r="E86" i="3"/>
  <c r="E85" i="3"/>
  <c r="E84" i="3"/>
  <c r="E83" i="3"/>
  <c r="E82" i="3"/>
  <c r="H81" i="3"/>
  <c r="G81" i="3"/>
  <c r="F81" i="3"/>
  <c r="E80" i="3"/>
  <c r="E79" i="3"/>
  <c r="E78" i="3"/>
  <c r="E77" i="3"/>
  <c r="E76" i="3"/>
  <c r="E75" i="3"/>
  <c r="E74" i="3"/>
  <c r="H73" i="3"/>
  <c r="G73" i="3"/>
  <c r="F73" i="3"/>
  <c r="E72" i="3"/>
  <c r="E71" i="3"/>
  <c r="E70" i="3"/>
  <c r="E69" i="3"/>
  <c r="E68" i="3"/>
  <c r="E67" i="3"/>
  <c r="E66" i="3"/>
  <c r="H65" i="3"/>
  <c r="G65" i="3"/>
  <c r="F65" i="3"/>
  <c r="E64" i="3"/>
  <c r="E63" i="3"/>
  <c r="E62" i="3"/>
  <c r="E61" i="3"/>
  <c r="E60" i="3"/>
  <c r="E59" i="3"/>
  <c r="E58" i="3"/>
  <c r="H57" i="3"/>
  <c r="G57" i="3"/>
  <c r="F57" i="3"/>
  <c r="E56" i="3"/>
  <c r="E55" i="3"/>
  <c r="E54" i="3"/>
  <c r="E53" i="3"/>
  <c r="E52" i="3"/>
  <c r="E51" i="3"/>
  <c r="E50" i="3"/>
  <c r="F49" i="3"/>
  <c r="G49" i="3"/>
  <c r="H49" i="3"/>
  <c r="E48" i="3"/>
  <c r="E47" i="3"/>
  <c r="E46" i="3"/>
  <c r="E45" i="3"/>
  <c r="E44" i="3"/>
  <c r="E43" i="3"/>
  <c r="E42" i="3"/>
  <c r="E89" i="3" l="1"/>
  <c r="E153" i="3"/>
  <c r="E177" i="3"/>
  <c r="E65" i="3"/>
  <c r="E81" i="3"/>
  <c r="E97" i="3"/>
  <c r="E113" i="3"/>
  <c r="E169" i="3"/>
  <c r="E185" i="3"/>
  <c r="E161" i="3"/>
  <c r="E145" i="3"/>
  <c r="E129" i="3"/>
  <c r="E121" i="3"/>
  <c r="E137" i="3"/>
  <c r="E105" i="3"/>
  <c r="E73" i="3"/>
  <c r="E57" i="3"/>
  <c r="E49" i="3"/>
  <c r="L1081" i="3"/>
  <c r="K1081" i="3"/>
  <c r="I1081" i="3"/>
  <c r="I999" i="3" s="1"/>
  <c r="H1081" i="3"/>
  <c r="G1081" i="3"/>
  <c r="F1081" i="3"/>
  <c r="L1080" i="3"/>
  <c r="K1080" i="3"/>
  <c r="I1080" i="3"/>
  <c r="I998" i="3" s="1"/>
  <c r="H1080" i="3"/>
  <c r="G1080" i="3"/>
  <c r="F1080" i="3"/>
  <c r="K1079" i="3"/>
  <c r="I1079" i="3"/>
  <c r="H1079" i="3"/>
  <c r="G1079" i="3"/>
  <c r="F1079" i="3"/>
  <c r="K1078" i="3"/>
  <c r="I1078" i="3"/>
  <c r="H1078" i="3"/>
  <c r="G1078" i="3"/>
  <c r="F1078" i="3"/>
  <c r="K1077" i="3"/>
  <c r="I1077" i="3"/>
  <c r="I995" i="3" s="1"/>
  <c r="H1077" i="3"/>
  <c r="G1077" i="3"/>
  <c r="F1077" i="3"/>
  <c r="K1076" i="3"/>
  <c r="L1147" i="3"/>
  <c r="K1147" i="3"/>
  <c r="I1147" i="3"/>
  <c r="H1147" i="3"/>
  <c r="G1147" i="3"/>
  <c r="F1147" i="3"/>
  <c r="E1146" i="3"/>
  <c r="E1145" i="3"/>
  <c r="E1144" i="3"/>
  <c r="E1143" i="3"/>
  <c r="E1142" i="3"/>
  <c r="E1141" i="3"/>
  <c r="E1140" i="3"/>
  <c r="L1107" i="3"/>
  <c r="K1107" i="3"/>
  <c r="I1107" i="3"/>
  <c r="H1107" i="3"/>
  <c r="G1107" i="3"/>
  <c r="F1107" i="3"/>
  <c r="E1106" i="3"/>
  <c r="E1105" i="3"/>
  <c r="E1104" i="3"/>
  <c r="E1103" i="3"/>
  <c r="E1102" i="3"/>
  <c r="E1101" i="3"/>
  <c r="I996" i="3" l="1"/>
  <c r="I997" i="3"/>
  <c r="E1147" i="3"/>
  <c r="E1107" i="3"/>
  <c r="L700" i="3"/>
  <c r="K700" i="3"/>
  <c r="L699" i="3"/>
  <c r="K699" i="3"/>
  <c r="L698" i="3"/>
  <c r="K698" i="3"/>
  <c r="L697" i="3"/>
  <c r="K697" i="3"/>
  <c r="L696" i="3"/>
  <c r="K696" i="3"/>
  <c r="L695" i="3"/>
  <c r="K695" i="3"/>
  <c r="L694" i="3"/>
  <c r="K694" i="3"/>
  <c r="L941" i="3"/>
  <c r="K941" i="3"/>
  <c r="I941" i="3"/>
  <c r="H941" i="3"/>
  <c r="G941" i="3"/>
  <c r="F941" i="3"/>
  <c r="E940" i="3"/>
  <c r="E939" i="3"/>
  <c r="E938" i="3"/>
  <c r="E937" i="3"/>
  <c r="E936" i="3"/>
  <c r="E935" i="3"/>
  <c r="E934" i="3"/>
  <c r="L917" i="3"/>
  <c r="K917" i="3"/>
  <c r="I917" i="3"/>
  <c r="H917" i="3"/>
  <c r="G917" i="3"/>
  <c r="F917" i="3"/>
  <c r="E916" i="3"/>
  <c r="E915" i="3"/>
  <c r="E914" i="3"/>
  <c r="E913" i="3"/>
  <c r="E912" i="3"/>
  <c r="E911" i="3"/>
  <c r="E910" i="3"/>
  <c r="L901" i="3"/>
  <c r="K901" i="3"/>
  <c r="I901" i="3"/>
  <c r="H901" i="3"/>
  <c r="G901" i="3"/>
  <c r="F901" i="3"/>
  <c r="E900" i="3"/>
  <c r="E899" i="3"/>
  <c r="E898" i="3"/>
  <c r="E897" i="3"/>
  <c r="E896" i="3"/>
  <c r="E895" i="3"/>
  <c r="E894" i="3"/>
  <c r="L861" i="3"/>
  <c r="K861" i="3"/>
  <c r="I861" i="3"/>
  <c r="H861" i="3"/>
  <c r="G861" i="3"/>
  <c r="F861" i="3"/>
  <c r="E860" i="3"/>
  <c r="E859" i="3"/>
  <c r="E858" i="3"/>
  <c r="E857" i="3"/>
  <c r="E856" i="3"/>
  <c r="E855" i="3"/>
  <c r="E854" i="3"/>
  <c r="L765" i="3"/>
  <c r="K765" i="3"/>
  <c r="I765" i="3"/>
  <c r="H765" i="3"/>
  <c r="G765" i="3"/>
  <c r="F765" i="3"/>
  <c r="E764" i="3"/>
  <c r="E763" i="3"/>
  <c r="E762" i="3"/>
  <c r="E761" i="3"/>
  <c r="E760" i="3"/>
  <c r="E759" i="3"/>
  <c r="E758" i="3"/>
  <c r="L837" i="3"/>
  <c r="K837" i="3"/>
  <c r="I837" i="3"/>
  <c r="H837" i="3"/>
  <c r="G837" i="3"/>
  <c r="F837" i="3"/>
  <c r="E836" i="3"/>
  <c r="E835" i="3"/>
  <c r="E834" i="3"/>
  <c r="E833" i="3"/>
  <c r="E832" i="3"/>
  <c r="E831" i="3"/>
  <c r="E830" i="3"/>
  <c r="L829" i="3"/>
  <c r="K829" i="3"/>
  <c r="I829" i="3"/>
  <c r="H829" i="3"/>
  <c r="G829" i="3"/>
  <c r="F829" i="3"/>
  <c r="E828" i="3"/>
  <c r="E827" i="3"/>
  <c r="E826" i="3"/>
  <c r="E825" i="3"/>
  <c r="E824" i="3"/>
  <c r="E823" i="3"/>
  <c r="E822" i="3"/>
  <c r="L821" i="3"/>
  <c r="K821" i="3"/>
  <c r="I821" i="3"/>
  <c r="H821" i="3"/>
  <c r="G821" i="3"/>
  <c r="F821" i="3"/>
  <c r="E820" i="3"/>
  <c r="E819" i="3"/>
  <c r="E818" i="3"/>
  <c r="E817" i="3"/>
  <c r="E816" i="3"/>
  <c r="E815" i="3"/>
  <c r="E814" i="3"/>
  <c r="E941" i="3" l="1"/>
  <c r="E917" i="3"/>
  <c r="E901" i="3"/>
  <c r="E765" i="3"/>
  <c r="E861" i="3"/>
  <c r="E837" i="3"/>
  <c r="E829" i="3"/>
  <c r="E821" i="3"/>
  <c r="L1205" i="3"/>
  <c r="K1205" i="3"/>
  <c r="I1205" i="3"/>
  <c r="H1205" i="3"/>
  <c r="G1205" i="3"/>
  <c r="F1205" i="3"/>
  <c r="L1204" i="3"/>
  <c r="K1204" i="3"/>
  <c r="I1204" i="3"/>
  <c r="H1204" i="3"/>
  <c r="G1204" i="3"/>
  <c r="F1204" i="3"/>
  <c r="L1203" i="3"/>
  <c r="K1203" i="3"/>
  <c r="I1203" i="3"/>
  <c r="H1203" i="3"/>
  <c r="G1203" i="3"/>
  <c r="F1203" i="3"/>
  <c r="L1202" i="3"/>
  <c r="K1202" i="3"/>
  <c r="I1202" i="3"/>
  <c r="H1202" i="3"/>
  <c r="G1202" i="3"/>
  <c r="F1202" i="3"/>
  <c r="L1201" i="3"/>
  <c r="K1201" i="3"/>
  <c r="I1201" i="3"/>
  <c r="H1201" i="3"/>
  <c r="G1201" i="3"/>
  <c r="F1201" i="3"/>
  <c r="L1200" i="3"/>
  <c r="K1200" i="3"/>
  <c r="I1200" i="3"/>
  <c r="H1200" i="3"/>
  <c r="G1200" i="3"/>
  <c r="F1200" i="3"/>
  <c r="L1199" i="3"/>
  <c r="K1199" i="3"/>
  <c r="I1199" i="3"/>
  <c r="H1199" i="3"/>
  <c r="G1199" i="3"/>
  <c r="F1199" i="3"/>
  <c r="F17" i="3" s="1"/>
  <c r="L1270" i="3"/>
  <c r="K1270" i="3"/>
  <c r="I1270" i="3"/>
  <c r="H1270" i="3"/>
  <c r="G1270" i="3"/>
  <c r="F1270" i="3"/>
  <c r="E1269" i="3"/>
  <c r="E1268" i="3"/>
  <c r="E1267" i="3"/>
  <c r="E1266" i="3"/>
  <c r="E1265" i="3"/>
  <c r="E1264" i="3"/>
  <c r="E1263" i="3"/>
  <c r="L1254" i="3"/>
  <c r="K1254" i="3"/>
  <c r="I1254" i="3"/>
  <c r="H1254" i="3"/>
  <c r="G1254" i="3"/>
  <c r="F1254" i="3"/>
  <c r="E1253" i="3"/>
  <c r="E1252" i="3"/>
  <c r="E1251" i="3"/>
  <c r="E1250" i="3"/>
  <c r="E1249" i="3"/>
  <c r="E1248" i="3"/>
  <c r="E1247" i="3"/>
  <c r="L1246" i="3"/>
  <c r="K1246" i="3"/>
  <c r="I1246" i="3"/>
  <c r="H1246" i="3"/>
  <c r="G1246" i="3"/>
  <c r="F1246" i="3"/>
  <c r="E1245" i="3"/>
  <c r="E1244" i="3"/>
  <c r="E1243" i="3"/>
  <c r="E1242" i="3"/>
  <c r="E1241" i="3"/>
  <c r="E1240" i="3"/>
  <c r="E1239" i="3"/>
  <c r="L1238" i="3"/>
  <c r="K1238" i="3"/>
  <c r="I1238" i="3"/>
  <c r="H1238" i="3"/>
  <c r="G1238" i="3"/>
  <c r="F1238" i="3"/>
  <c r="E1237" i="3"/>
  <c r="E1236" i="3"/>
  <c r="E1235" i="3"/>
  <c r="E1234" i="3"/>
  <c r="E1233" i="3"/>
  <c r="E1232" i="3"/>
  <c r="E1231" i="3"/>
  <c r="K979" i="3"/>
  <c r="K980" i="3"/>
  <c r="K981" i="3"/>
  <c r="K982" i="3"/>
  <c r="L612" i="3"/>
  <c r="K612" i="3"/>
  <c r="L692" i="3"/>
  <c r="K692" i="3"/>
  <c r="I692" i="3"/>
  <c r="H692" i="3"/>
  <c r="G692" i="3"/>
  <c r="F692" i="3"/>
  <c r="E691" i="3"/>
  <c r="E690" i="3"/>
  <c r="E689" i="3"/>
  <c r="E688" i="3"/>
  <c r="E687" i="3"/>
  <c r="E686" i="3"/>
  <c r="E685" i="3"/>
  <c r="L684" i="3"/>
  <c r="K684" i="3"/>
  <c r="I684" i="3"/>
  <c r="H684" i="3"/>
  <c r="G684" i="3"/>
  <c r="F684" i="3"/>
  <c r="E683" i="3"/>
  <c r="E682" i="3"/>
  <c r="E681" i="3"/>
  <c r="E680" i="3"/>
  <c r="E679" i="3"/>
  <c r="E678" i="3"/>
  <c r="E677" i="3"/>
  <c r="L660" i="3"/>
  <c r="K660" i="3"/>
  <c r="I660" i="3"/>
  <c r="H660" i="3"/>
  <c r="G660" i="3"/>
  <c r="F660" i="3"/>
  <c r="E659" i="3"/>
  <c r="E658" i="3"/>
  <c r="E657" i="3"/>
  <c r="E656" i="3"/>
  <c r="E655" i="3"/>
  <c r="E654" i="3"/>
  <c r="E653" i="3"/>
  <c r="L620" i="3"/>
  <c r="K620" i="3"/>
  <c r="I620" i="3"/>
  <c r="H620" i="3"/>
  <c r="G620" i="3"/>
  <c r="F620" i="3"/>
  <c r="E618" i="3"/>
  <c r="E617" i="3"/>
  <c r="E616" i="3"/>
  <c r="E615" i="3"/>
  <c r="E614" i="3"/>
  <c r="E613" i="3"/>
  <c r="K435" i="3"/>
  <c r="L595" i="3"/>
  <c r="K595" i="3"/>
  <c r="I595" i="3"/>
  <c r="H595" i="3"/>
  <c r="G595" i="3"/>
  <c r="F595" i="3"/>
  <c r="E594" i="3"/>
  <c r="E593" i="3"/>
  <c r="E592" i="3"/>
  <c r="E591" i="3"/>
  <c r="E590" i="3"/>
  <c r="E589" i="3"/>
  <c r="E588" i="3"/>
  <c r="L491" i="3"/>
  <c r="K491" i="3"/>
  <c r="I491" i="3"/>
  <c r="H491" i="3"/>
  <c r="G491" i="3"/>
  <c r="F491" i="3"/>
  <c r="E490" i="3"/>
  <c r="E489" i="3"/>
  <c r="E488" i="3"/>
  <c r="E487" i="3"/>
  <c r="E486" i="3"/>
  <c r="E485" i="3"/>
  <c r="E484" i="3"/>
  <c r="L483" i="3"/>
  <c r="K483" i="3"/>
  <c r="I483" i="3"/>
  <c r="H483" i="3"/>
  <c r="G483" i="3"/>
  <c r="F483" i="3"/>
  <c r="E482" i="3"/>
  <c r="E481" i="3"/>
  <c r="E480" i="3"/>
  <c r="E479" i="3"/>
  <c r="E478" i="3"/>
  <c r="E477" i="3"/>
  <c r="E476" i="3"/>
  <c r="L603" i="3"/>
  <c r="K603" i="3"/>
  <c r="I603" i="3"/>
  <c r="H603" i="3"/>
  <c r="G603" i="3"/>
  <c r="F603" i="3"/>
  <c r="E602" i="3"/>
  <c r="E601" i="3"/>
  <c r="E600" i="3"/>
  <c r="E599" i="3"/>
  <c r="E598" i="3"/>
  <c r="E597" i="3"/>
  <c r="E596" i="3"/>
  <c r="L475" i="3"/>
  <c r="K475" i="3"/>
  <c r="I475" i="3"/>
  <c r="H475" i="3"/>
  <c r="G475" i="3"/>
  <c r="F475" i="3"/>
  <c r="E474" i="3"/>
  <c r="E473" i="3"/>
  <c r="E472" i="3"/>
  <c r="E471" i="3"/>
  <c r="E470" i="3"/>
  <c r="E469" i="3"/>
  <c r="E468" i="3"/>
  <c r="L467" i="3"/>
  <c r="K467" i="3"/>
  <c r="I467" i="3"/>
  <c r="H467" i="3"/>
  <c r="G467" i="3"/>
  <c r="F467" i="3"/>
  <c r="E466" i="3"/>
  <c r="E465" i="3"/>
  <c r="E464" i="3"/>
  <c r="E463" i="3"/>
  <c r="E462" i="3"/>
  <c r="E461" i="3"/>
  <c r="E460" i="3"/>
  <c r="L459" i="3"/>
  <c r="K459" i="3"/>
  <c r="I459" i="3"/>
  <c r="H459" i="3"/>
  <c r="G459" i="3"/>
  <c r="F459" i="3"/>
  <c r="E458" i="3"/>
  <c r="E457" i="3"/>
  <c r="E456" i="3"/>
  <c r="E455" i="3"/>
  <c r="E454" i="3"/>
  <c r="E453" i="3"/>
  <c r="E452" i="3"/>
  <c r="L451" i="3"/>
  <c r="K451" i="3"/>
  <c r="I451" i="3"/>
  <c r="H451" i="3"/>
  <c r="G451" i="3"/>
  <c r="F451" i="3"/>
  <c r="E450" i="3"/>
  <c r="E449" i="3"/>
  <c r="E448" i="3"/>
  <c r="E447" i="3"/>
  <c r="E446" i="3"/>
  <c r="E445" i="3"/>
  <c r="E444" i="3"/>
  <c r="L443" i="3"/>
  <c r="K443" i="3"/>
  <c r="I443" i="3"/>
  <c r="H443" i="3"/>
  <c r="G443" i="3"/>
  <c r="F443" i="3"/>
  <c r="E442" i="3"/>
  <c r="E441" i="3"/>
  <c r="E440" i="3"/>
  <c r="E439" i="3"/>
  <c r="E438" i="3"/>
  <c r="E437" i="3"/>
  <c r="E436" i="3"/>
  <c r="E430" i="3" l="1"/>
  <c r="E434" i="3"/>
  <c r="H429" i="3"/>
  <c r="I435" i="3"/>
  <c r="E428" i="3"/>
  <c r="G435" i="3"/>
  <c r="E429" i="3"/>
  <c r="E433" i="3"/>
  <c r="H435" i="3"/>
  <c r="E431" i="3"/>
  <c r="F435" i="3"/>
  <c r="E432" i="3"/>
  <c r="E605" i="3"/>
  <c r="E609" i="3"/>
  <c r="H612" i="3"/>
  <c r="I612" i="3"/>
  <c r="E607" i="3"/>
  <c r="G612" i="3"/>
  <c r="F612" i="3"/>
  <c r="E606" i="3"/>
  <c r="E608" i="3"/>
  <c r="E610" i="3"/>
  <c r="L435" i="3"/>
  <c r="E1246" i="3"/>
  <c r="E684" i="3"/>
  <c r="E692" i="3"/>
  <c r="E1270" i="3"/>
  <c r="E1254" i="3"/>
  <c r="E1238" i="3"/>
  <c r="E660" i="3"/>
  <c r="E483" i="3"/>
  <c r="E595" i="3"/>
  <c r="E603" i="3"/>
  <c r="E491" i="3"/>
  <c r="E459" i="3"/>
  <c r="E475" i="3"/>
  <c r="E467" i="3"/>
  <c r="E443" i="3"/>
  <c r="E451" i="3"/>
  <c r="L1197" i="3"/>
  <c r="K1197" i="3"/>
  <c r="I1197" i="3"/>
  <c r="H1197" i="3"/>
  <c r="G1197" i="3"/>
  <c r="F1197" i="3"/>
  <c r="E1196" i="3"/>
  <c r="E1195" i="3"/>
  <c r="E1194" i="3"/>
  <c r="E1193" i="3"/>
  <c r="E1192" i="3"/>
  <c r="E1191" i="3"/>
  <c r="E1190" i="3"/>
  <c r="L949" i="3"/>
  <c r="K949" i="3"/>
  <c r="I949" i="3"/>
  <c r="H949" i="3"/>
  <c r="G949" i="3"/>
  <c r="F949" i="3"/>
  <c r="E948" i="3"/>
  <c r="E947" i="3"/>
  <c r="E946" i="3"/>
  <c r="E945" i="3"/>
  <c r="E944" i="3"/>
  <c r="E943" i="3"/>
  <c r="E942" i="3"/>
  <c r="L893" i="3"/>
  <c r="K893" i="3"/>
  <c r="I893" i="3"/>
  <c r="H893" i="3"/>
  <c r="G893" i="3"/>
  <c r="F893" i="3"/>
  <c r="E892" i="3"/>
  <c r="E891" i="3"/>
  <c r="E890" i="3"/>
  <c r="E889" i="3"/>
  <c r="E888" i="3"/>
  <c r="E887" i="3"/>
  <c r="E886" i="3"/>
  <c r="L877" i="3"/>
  <c r="K877" i="3"/>
  <c r="I877" i="3"/>
  <c r="H877" i="3"/>
  <c r="G877" i="3"/>
  <c r="F877" i="3"/>
  <c r="E876" i="3"/>
  <c r="E875" i="3"/>
  <c r="E874" i="3"/>
  <c r="E873" i="3"/>
  <c r="E872" i="3"/>
  <c r="E871" i="3"/>
  <c r="E870" i="3"/>
  <c r="L869" i="3"/>
  <c r="K869" i="3"/>
  <c r="I869" i="3"/>
  <c r="H869" i="3"/>
  <c r="G869" i="3"/>
  <c r="F869" i="3"/>
  <c r="E868" i="3"/>
  <c r="E867" i="3"/>
  <c r="E866" i="3"/>
  <c r="E865" i="3"/>
  <c r="E864" i="3"/>
  <c r="E863" i="3"/>
  <c r="E862" i="3"/>
  <c r="L853" i="3"/>
  <c r="K853" i="3"/>
  <c r="I853" i="3"/>
  <c r="H853" i="3"/>
  <c r="G853" i="3"/>
  <c r="F853" i="3"/>
  <c r="E852" i="3"/>
  <c r="E851" i="3"/>
  <c r="E850" i="3"/>
  <c r="E849" i="3"/>
  <c r="E848" i="3"/>
  <c r="E847" i="3"/>
  <c r="E846" i="3"/>
  <c r="L845" i="3"/>
  <c r="K845" i="3"/>
  <c r="I845" i="3"/>
  <c r="H845" i="3"/>
  <c r="G845" i="3"/>
  <c r="F845" i="3"/>
  <c r="E844" i="3"/>
  <c r="E843" i="3"/>
  <c r="E842" i="3"/>
  <c r="E841" i="3"/>
  <c r="E840" i="3"/>
  <c r="E839" i="3"/>
  <c r="E838" i="3"/>
  <c r="L757" i="3"/>
  <c r="K757" i="3"/>
  <c r="I757" i="3"/>
  <c r="H757" i="3"/>
  <c r="G757" i="3"/>
  <c r="F757" i="3"/>
  <c r="E756" i="3"/>
  <c r="E755" i="3"/>
  <c r="E754" i="3"/>
  <c r="E753" i="3"/>
  <c r="E752" i="3"/>
  <c r="E751" i="3"/>
  <c r="E750" i="3"/>
  <c r="L749" i="3"/>
  <c r="K749" i="3"/>
  <c r="I749" i="3"/>
  <c r="H749" i="3"/>
  <c r="G749" i="3"/>
  <c r="F749" i="3"/>
  <c r="E748" i="3"/>
  <c r="E747" i="3"/>
  <c r="E746" i="3"/>
  <c r="E745" i="3"/>
  <c r="E744" i="3"/>
  <c r="E743" i="3"/>
  <c r="E742" i="3"/>
  <c r="L305" i="3"/>
  <c r="L304" i="3"/>
  <c r="L303" i="3"/>
  <c r="L302" i="3"/>
  <c r="L301" i="3"/>
  <c r="L300" i="3"/>
  <c r="K305" i="3"/>
  <c r="K304" i="3"/>
  <c r="K303" i="3"/>
  <c r="K302" i="3"/>
  <c r="K301" i="3"/>
  <c r="K300" i="3"/>
  <c r="L299" i="3"/>
  <c r="K299" i="3"/>
  <c r="L426" i="3"/>
  <c r="K426" i="3"/>
  <c r="I426" i="3"/>
  <c r="H426" i="3"/>
  <c r="G426" i="3"/>
  <c r="F426" i="3"/>
  <c r="E425" i="3"/>
  <c r="E424" i="3"/>
  <c r="E423" i="3"/>
  <c r="E422" i="3"/>
  <c r="E421" i="3"/>
  <c r="E420" i="3"/>
  <c r="E419" i="3"/>
  <c r="L418" i="3"/>
  <c r="K418" i="3"/>
  <c r="I418" i="3"/>
  <c r="H418" i="3"/>
  <c r="G418" i="3"/>
  <c r="F418" i="3"/>
  <c r="E417" i="3"/>
  <c r="E416" i="3"/>
  <c r="E415" i="3"/>
  <c r="E414" i="3"/>
  <c r="E413" i="3"/>
  <c r="E412" i="3"/>
  <c r="E411" i="3"/>
  <c r="L314" i="3"/>
  <c r="K314" i="3"/>
  <c r="I314" i="3"/>
  <c r="H314" i="3"/>
  <c r="G314" i="3"/>
  <c r="F314" i="3"/>
  <c r="E313" i="3"/>
  <c r="E312" i="3"/>
  <c r="E311" i="3"/>
  <c r="E310" i="3"/>
  <c r="E309" i="3"/>
  <c r="E308" i="3"/>
  <c r="E307" i="3"/>
  <c r="L41" i="3"/>
  <c r="L33" i="3" s="1"/>
  <c r="K41" i="3"/>
  <c r="K33" i="3" s="1"/>
  <c r="H41" i="3"/>
  <c r="H33" i="3" s="1"/>
  <c r="G41" i="3"/>
  <c r="G33" i="3" s="1"/>
  <c r="F41" i="3"/>
  <c r="F33" i="3" s="1"/>
  <c r="E37" i="3"/>
  <c r="E36" i="3"/>
  <c r="E35" i="3"/>
  <c r="E34" i="3"/>
  <c r="L741" i="3"/>
  <c r="K741" i="3"/>
  <c r="I741" i="3"/>
  <c r="H741" i="3"/>
  <c r="G741" i="3"/>
  <c r="F741" i="3"/>
  <c r="E740" i="3"/>
  <c r="E739" i="3"/>
  <c r="E738" i="3"/>
  <c r="E737" i="3"/>
  <c r="E736" i="3"/>
  <c r="E735" i="3"/>
  <c r="E734" i="3"/>
  <c r="L733" i="3"/>
  <c r="K733" i="3"/>
  <c r="I733" i="3"/>
  <c r="H733" i="3"/>
  <c r="G733" i="3"/>
  <c r="F733" i="3"/>
  <c r="E732" i="3"/>
  <c r="E731" i="3"/>
  <c r="E730" i="3"/>
  <c r="E729" i="3"/>
  <c r="E728" i="3"/>
  <c r="E727" i="3"/>
  <c r="E726" i="3"/>
  <c r="L725" i="3"/>
  <c r="K725" i="3"/>
  <c r="I725" i="3"/>
  <c r="H725" i="3"/>
  <c r="G725" i="3"/>
  <c r="F725" i="3"/>
  <c r="E724" i="3"/>
  <c r="E723" i="3"/>
  <c r="E722" i="3"/>
  <c r="E721" i="3"/>
  <c r="E720" i="3"/>
  <c r="E719" i="3"/>
  <c r="E718" i="3"/>
  <c r="L717" i="3"/>
  <c r="K717" i="3"/>
  <c r="I717" i="3"/>
  <c r="H717" i="3"/>
  <c r="G717" i="3"/>
  <c r="F717" i="3"/>
  <c r="E716" i="3"/>
  <c r="E715" i="3"/>
  <c r="E714" i="3"/>
  <c r="E713" i="3"/>
  <c r="E712" i="3"/>
  <c r="E711" i="3"/>
  <c r="E710" i="3"/>
  <c r="E702" i="3"/>
  <c r="L709" i="3"/>
  <c r="K709" i="3"/>
  <c r="I709" i="3"/>
  <c r="H709" i="3"/>
  <c r="G709" i="3"/>
  <c r="F709" i="3"/>
  <c r="E708" i="3"/>
  <c r="E707" i="3"/>
  <c r="E706" i="3"/>
  <c r="E705" i="3"/>
  <c r="E704" i="3"/>
  <c r="E703" i="3"/>
  <c r="L1230" i="3"/>
  <c r="K1230" i="3"/>
  <c r="I1230" i="3"/>
  <c r="H1230" i="3"/>
  <c r="G1230" i="3"/>
  <c r="F1230" i="3"/>
  <c r="E1229" i="3"/>
  <c r="E1228" i="3"/>
  <c r="E1227" i="3"/>
  <c r="E1226" i="3"/>
  <c r="E1225" i="3"/>
  <c r="E1224" i="3"/>
  <c r="E1223" i="3"/>
  <c r="L1222" i="3"/>
  <c r="K1222" i="3"/>
  <c r="I1222" i="3"/>
  <c r="H1222" i="3"/>
  <c r="G1222" i="3"/>
  <c r="F1222" i="3"/>
  <c r="E1221" i="3"/>
  <c r="E1220" i="3"/>
  <c r="E1219" i="3"/>
  <c r="E1218" i="3"/>
  <c r="E1217" i="3"/>
  <c r="E1216" i="3"/>
  <c r="E1215" i="3"/>
  <c r="L1214" i="3"/>
  <c r="K1214" i="3"/>
  <c r="I1214" i="3"/>
  <c r="H1214" i="3"/>
  <c r="G1214" i="3"/>
  <c r="F1214" i="3"/>
  <c r="E1213" i="3"/>
  <c r="E1212" i="3"/>
  <c r="E1211" i="3"/>
  <c r="E1210" i="3"/>
  <c r="E1209" i="3"/>
  <c r="E1208" i="3"/>
  <c r="E1207" i="3"/>
  <c r="K991" i="3"/>
  <c r="L976" i="3"/>
  <c r="K976" i="3"/>
  <c r="J976" i="3"/>
  <c r="I976" i="3"/>
  <c r="I17" i="3" s="1"/>
  <c r="H976" i="3"/>
  <c r="G976" i="3"/>
  <c r="L1091" i="3"/>
  <c r="K1091" i="3"/>
  <c r="I1091" i="3"/>
  <c r="H1091" i="3"/>
  <c r="G1091" i="3"/>
  <c r="F1091" i="3"/>
  <c r="L1099" i="3"/>
  <c r="K1099" i="3"/>
  <c r="I1099" i="3"/>
  <c r="H1099" i="3"/>
  <c r="G1099" i="3"/>
  <c r="F1099" i="3"/>
  <c r="L1115" i="3"/>
  <c r="K1115" i="3"/>
  <c r="I1115" i="3"/>
  <c r="H1115" i="3"/>
  <c r="G1115" i="3"/>
  <c r="F1115" i="3"/>
  <c r="L1131" i="3"/>
  <c r="K1131" i="3"/>
  <c r="I1131" i="3"/>
  <c r="H1131" i="3"/>
  <c r="G1131" i="3"/>
  <c r="F1131" i="3"/>
  <c r="L1139" i="3"/>
  <c r="K1139" i="3"/>
  <c r="I1139" i="3"/>
  <c r="H1139" i="3"/>
  <c r="G1139" i="3"/>
  <c r="F1139" i="3"/>
  <c r="L1155" i="3"/>
  <c r="K1155" i="3"/>
  <c r="I1155" i="3"/>
  <c r="H1155" i="3"/>
  <c r="G1155" i="3"/>
  <c r="F1155" i="3"/>
  <c r="L1172" i="3"/>
  <c r="K1172" i="3"/>
  <c r="I1172" i="3"/>
  <c r="H1172" i="3"/>
  <c r="G1172" i="3"/>
  <c r="F1172" i="3"/>
  <c r="L1180" i="3"/>
  <c r="K1180" i="3"/>
  <c r="I1180" i="3"/>
  <c r="H1180" i="3"/>
  <c r="G1180" i="3"/>
  <c r="F1180" i="3"/>
  <c r="E1179" i="3"/>
  <c r="E1178" i="3"/>
  <c r="E1177" i="3"/>
  <c r="E1176" i="3"/>
  <c r="E1175" i="3"/>
  <c r="E1174" i="3"/>
  <c r="E1173" i="3"/>
  <c r="E1171" i="3"/>
  <c r="E1170" i="3"/>
  <c r="E1169" i="3"/>
  <c r="E1168" i="3"/>
  <c r="E1167" i="3"/>
  <c r="E1166" i="3"/>
  <c r="E1165" i="3"/>
  <c r="E1154" i="3"/>
  <c r="E1153" i="3"/>
  <c r="E1152" i="3"/>
  <c r="E1151" i="3"/>
  <c r="E1150" i="3"/>
  <c r="E1149" i="3"/>
  <c r="E1148" i="3"/>
  <c r="E1138" i="3"/>
  <c r="E1137" i="3"/>
  <c r="E1136" i="3"/>
  <c r="E1135" i="3"/>
  <c r="E1134" i="3"/>
  <c r="E1133" i="3"/>
  <c r="E1132" i="3"/>
  <c r="E1130" i="3"/>
  <c r="E1129" i="3"/>
  <c r="E1128" i="3"/>
  <c r="E1127" i="3"/>
  <c r="E1126" i="3"/>
  <c r="E1125" i="3"/>
  <c r="E1124" i="3"/>
  <c r="E1122" i="3"/>
  <c r="E1121" i="3"/>
  <c r="E1120" i="3"/>
  <c r="E1119" i="3"/>
  <c r="E1118" i="3"/>
  <c r="E1117" i="3"/>
  <c r="E1116" i="3"/>
  <c r="E1114" i="3"/>
  <c r="E1113" i="3"/>
  <c r="E1112" i="3"/>
  <c r="E1111" i="3"/>
  <c r="E1110" i="3"/>
  <c r="E1109" i="3"/>
  <c r="E1108" i="3"/>
  <c r="E1098" i="3"/>
  <c r="E1097" i="3"/>
  <c r="E1096" i="3"/>
  <c r="E1095" i="3"/>
  <c r="E1094" i="3"/>
  <c r="E1093" i="3"/>
  <c r="E1092" i="3"/>
  <c r="E1090" i="3"/>
  <c r="E1089" i="3"/>
  <c r="E1088" i="3"/>
  <c r="E1087" i="3"/>
  <c r="E1086" i="3"/>
  <c r="E1085" i="3"/>
  <c r="E1084" i="3"/>
  <c r="K1018" i="3"/>
  <c r="I1018" i="3"/>
  <c r="H1018" i="3"/>
  <c r="G1018" i="3"/>
  <c r="F1018" i="3"/>
  <c r="L1026" i="3"/>
  <c r="K1026" i="3"/>
  <c r="I1026" i="3"/>
  <c r="H1026" i="3"/>
  <c r="G1026" i="3"/>
  <c r="F1026" i="3"/>
  <c r="L1042" i="3"/>
  <c r="K1042" i="3"/>
  <c r="I1042" i="3"/>
  <c r="H1042" i="3"/>
  <c r="G1042" i="3"/>
  <c r="F1042" i="3"/>
  <c r="L1050" i="3"/>
  <c r="K1050" i="3"/>
  <c r="I1050" i="3"/>
  <c r="H1050" i="3"/>
  <c r="G1050" i="3"/>
  <c r="F1050" i="3"/>
  <c r="L1066" i="3"/>
  <c r="K1066" i="3"/>
  <c r="I1066" i="3"/>
  <c r="H1066" i="3"/>
  <c r="G1066" i="3"/>
  <c r="F1066" i="3"/>
  <c r="L1074" i="3"/>
  <c r="K1074" i="3"/>
  <c r="I1074" i="3"/>
  <c r="H1074" i="3"/>
  <c r="G1074" i="3"/>
  <c r="F1074" i="3"/>
  <c r="E1073" i="3"/>
  <c r="E1072" i="3"/>
  <c r="E1071" i="3"/>
  <c r="E1070" i="3"/>
  <c r="E1069" i="3"/>
  <c r="E1068" i="3"/>
  <c r="E1067" i="3"/>
  <c r="E1065" i="3"/>
  <c r="E1064" i="3"/>
  <c r="E1063" i="3"/>
  <c r="E1062" i="3"/>
  <c r="E1061" i="3"/>
  <c r="E1060" i="3"/>
  <c r="E1059" i="3"/>
  <c r="E1049" i="3"/>
  <c r="E1048" i="3"/>
  <c r="E1047" i="3"/>
  <c r="E1046" i="3"/>
  <c r="E1045" i="3"/>
  <c r="E1044" i="3"/>
  <c r="E1043" i="3"/>
  <c r="E1041" i="3"/>
  <c r="E1040" i="3"/>
  <c r="E1039" i="3"/>
  <c r="E1038" i="3"/>
  <c r="E1037" i="3"/>
  <c r="E1036" i="3"/>
  <c r="E1035" i="3"/>
  <c r="E1025" i="3"/>
  <c r="E1024" i="3"/>
  <c r="E1023" i="3"/>
  <c r="E1022" i="3"/>
  <c r="E1021" i="3"/>
  <c r="E1020" i="3"/>
  <c r="E1019" i="3"/>
  <c r="E1017" i="3"/>
  <c r="E1016" i="3"/>
  <c r="E1015" i="3"/>
  <c r="E1014" i="3"/>
  <c r="E1013" i="3"/>
  <c r="E1012" i="3"/>
  <c r="E1011" i="3"/>
  <c r="L991" i="3"/>
  <c r="I991" i="3"/>
  <c r="H991" i="3"/>
  <c r="G991" i="3"/>
  <c r="F991" i="3"/>
  <c r="E990" i="3"/>
  <c r="E982" i="3" s="1"/>
  <c r="E989" i="3"/>
  <c r="E981" i="3" s="1"/>
  <c r="E988" i="3"/>
  <c r="E980" i="3" s="1"/>
  <c r="E987" i="3"/>
  <c r="E979" i="3" s="1"/>
  <c r="E986" i="3"/>
  <c r="E978" i="3" s="1"/>
  <c r="E985" i="3"/>
  <c r="E977" i="3" s="1"/>
  <c r="E984" i="3"/>
  <c r="E976" i="3" s="1"/>
  <c r="L1015" i="3"/>
  <c r="L1007" i="3" s="1"/>
  <c r="L1014" i="3"/>
  <c r="L1006" i="3" s="1"/>
  <c r="L1013" i="3"/>
  <c r="L1005" i="3" s="1"/>
  <c r="L1123" i="3"/>
  <c r="K1123" i="3"/>
  <c r="F976" i="3"/>
  <c r="F977" i="3"/>
  <c r="G977" i="3"/>
  <c r="H977" i="3"/>
  <c r="I977" i="3"/>
  <c r="L977" i="3"/>
  <c r="F978" i="3"/>
  <c r="G978" i="3"/>
  <c r="H978" i="3"/>
  <c r="I978" i="3"/>
  <c r="L978" i="3"/>
  <c r="F979" i="3"/>
  <c r="G979" i="3"/>
  <c r="H979" i="3"/>
  <c r="I979" i="3"/>
  <c r="L979" i="3"/>
  <c r="F980" i="3"/>
  <c r="G980" i="3"/>
  <c r="H980" i="3"/>
  <c r="I980" i="3"/>
  <c r="L980" i="3"/>
  <c r="F981" i="3"/>
  <c r="G981" i="3"/>
  <c r="H981" i="3"/>
  <c r="I981" i="3"/>
  <c r="L981" i="3"/>
  <c r="F982" i="3"/>
  <c r="G982" i="3"/>
  <c r="H982" i="3"/>
  <c r="I982" i="3"/>
  <c r="L982" i="3"/>
  <c r="E435" i="3" l="1"/>
  <c r="I20" i="3"/>
  <c r="E301" i="3"/>
  <c r="E305" i="3"/>
  <c r="I18" i="3"/>
  <c r="E302" i="3"/>
  <c r="E1123" i="3"/>
  <c r="E299" i="3"/>
  <c r="E303" i="3"/>
  <c r="I19" i="3"/>
  <c r="E300" i="3"/>
  <c r="E304" i="3"/>
  <c r="G1010" i="3"/>
  <c r="I1010" i="3"/>
  <c r="K1010" i="3"/>
  <c r="F1010" i="3"/>
  <c r="H1010" i="3"/>
  <c r="E695" i="3"/>
  <c r="E697" i="3"/>
  <c r="E699" i="3"/>
  <c r="F701" i="3"/>
  <c r="H701" i="3"/>
  <c r="E696" i="3"/>
  <c r="E698" i="3"/>
  <c r="E700" i="3"/>
  <c r="G701" i="3"/>
  <c r="I701" i="3"/>
  <c r="E694" i="3"/>
  <c r="F1082" i="3"/>
  <c r="H1082" i="3"/>
  <c r="H1000" i="3" s="1"/>
  <c r="H23" i="3" s="1"/>
  <c r="L1000" i="3"/>
  <c r="L23" i="3" s="1"/>
  <c r="G1082" i="3"/>
  <c r="G1000" i="3" s="1"/>
  <c r="G23" i="3" s="1"/>
  <c r="I1082" i="3"/>
  <c r="I1000" i="3" s="1"/>
  <c r="K1082" i="3"/>
  <c r="K1083" i="3" s="1"/>
  <c r="H999" i="3"/>
  <c r="H22" i="3" s="1"/>
  <c r="E1182" i="3"/>
  <c r="E1185" i="3"/>
  <c r="E1197" i="3"/>
  <c r="G306" i="3"/>
  <c r="L306" i="3"/>
  <c r="F1189" i="3"/>
  <c r="I1189" i="3"/>
  <c r="L1189" i="3"/>
  <c r="K994" i="3"/>
  <c r="L996" i="3"/>
  <c r="L19" i="3" s="1"/>
  <c r="E1159" i="3"/>
  <c r="E1183" i="3"/>
  <c r="E1184" i="3"/>
  <c r="E1186" i="3"/>
  <c r="E1187" i="3"/>
  <c r="E1188" i="3"/>
  <c r="H1189" i="3"/>
  <c r="K1189" i="3"/>
  <c r="G1189" i="3"/>
  <c r="E1080" i="3"/>
  <c r="L997" i="3"/>
  <c r="L20" i="3" s="1"/>
  <c r="K995" i="3"/>
  <c r="I306" i="3"/>
  <c r="F998" i="3"/>
  <c r="F21" i="3" s="1"/>
  <c r="H306" i="3"/>
  <c r="F306" i="3"/>
  <c r="K306" i="3"/>
  <c r="E949" i="3"/>
  <c r="E877" i="3"/>
  <c r="E893" i="3"/>
  <c r="E845" i="3"/>
  <c r="E869" i="3"/>
  <c r="E853" i="3"/>
  <c r="E749" i="3"/>
  <c r="E757" i="3"/>
  <c r="E426" i="3"/>
  <c r="E418" i="3"/>
  <c r="K998" i="3"/>
  <c r="G994" i="3"/>
  <c r="G17" i="3" s="1"/>
  <c r="H995" i="3"/>
  <c r="H18" i="3" s="1"/>
  <c r="L995" i="3"/>
  <c r="F997" i="3"/>
  <c r="F20" i="3" s="1"/>
  <c r="E1214" i="3"/>
  <c r="L999" i="3"/>
  <c r="L22" i="3" s="1"/>
  <c r="G998" i="3"/>
  <c r="G21" i="3" s="1"/>
  <c r="G999" i="3"/>
  <c r="G22" i="3" s="1"/>
  <c r="E314" i="3"/>
  <c r="E1230" i="3"/>
  <c r="E1203" i="3"/>
  <c r="L1206" i="3"/>
  <c r="E1205" i="3"/>
  <c r="E725" i="3"/>
  <c r="E733" i="3"/>
  <c r="L994" i="3"/>
  <c r="G997" i="3"/>
  <c r="G20" i="3" s="1"/>
  <c r="K997" i="3"/>
  <c r="H998" i="3"/>
  <c r="H21" i="3" s="1"/>
  <c r="F999" i="3"/>
  <c r="F22" i="3" s="1"/>
  <c r="E1200" i="3"/>
  <c r="L998" i="3"/>
  <c r="L21" i="3" s="1"/>
  <c r="F995" i="3"/>
  <c r="F18" i="3" s="1"/>
  <c r="K996" i="3"/>
  <c r="H997" i="3"/>
  <c r="H20" i="3" s="1"/>
  <c r="F994" i="3"/>
  <c r="G995" i="3"/>
  <c r="G18" i="3" s="1"/>
  <c r="H996" i="3"/>
  <c r="H19" i="3" s="1"/>
  <c r="K999" i="3"/>
  <c r="K22" i="3" s="1"/>
  <c r="I1164" i="3"/>
  <c r="F1164" i="3"/>
  <c r="E1161" i="3"/>
  <c r="E1163" i="3"/>
  <c r="E991" i="3"/>
  <c r="F996" i="3"/>
  <c r="F19" i="3" s="1"/>
  <c r="E1099" i="3"/>
  <c r="E1115" i="3"/>
  <c r="E1155" i="3"/>
  <c r="G996" i="3"/>
  <c r="G19" i="3" s="1"/>
  <c r="I1206" i="3"/>
  <c r="E1204" i="3"/>
  <c r="E1003" i="3"/>
  <c r="L1018" i="3"/>
  <c r="L1010" i="3" s="1"/>
  <c r="E1008" i="3"/>
  <c r="E1018" i="3"/>
  <c r="E1042" i="3"/>
  <c r="E1074" i="3"/>
  <c r="E1079" i="3"/>
  <c r="E1081" i="3"/>
  <c r="K1164" i="3"/>
  <c r="E1160" i="3"/>
  <c r="E1222" i="3"/>
  <c r="E741" i="3"/>
  <c r="E1066" i="3"/>
  <c r="E1139" i="3"/>
  <c r="E1078" i="3"/>
  <c r="E1158" i="3"/>
  <c r="G1164" i="3"/>
  <c r="E1162" i="3"/>
  <c r="G1206" i="3"/>
  <c r="E1202" i="3"/>
  <c r="E1026" i="3"/>
  <c r="E1050" i="3"/>
  <c r="E1091" i="3"/>
  <c r="E1131" i="3"/>
  <c r="E1172" i="3"/>
  <c r="E1180" i="3"/>
  <c r="E1006" i="3"/>
  <c r="E1007" i="3"/>
  <c r="E1009" i="3"/>
  <c r="E1076" i="3"/>
  <c r="E1201" i="3"/>
  <c r="E709" i="3"/>
  <c r="E717" i="3"/>
  <c r="K701" i="3"/>
  <c r="L701" i="3"/>
  <c r="K1206" i="3"/>
  <c r="E1199" i="3"/>
  <c r="F1206" i="3"/>
  <c r="H1206" i="3"/>
  <c r="L1164" i="3"/>
  <c r="E1157" i="3"/>
  <c r="H1164" i="3"/>
  <c r="E1077" i="3"/>
  <c r="E1005" i="3"/>
  <c r="G983" i="3"/>
  <c r="L983" i="3"/>
  <c r="I983" i="3"/>
  <c r="H983" i="3"/>
  <c r="K983" i="3"/>
  <c r="F983" i="3"/>
  <c r="E983" i="3"/>
  <c r="E17" i="3" l="1"/>
  <c r="H1083" i="3"/>
  <c r="K1000" i="3"/>
  <c r="K23" i="3" s="1"/>
  <c r="G1083" i="3"/>
  <c r="E1082" i="3"/>
  <c r="E1083" i="3" s="1"/>
  <c r="I1083" i="3"/>
  <c r="F1000" i="3"/>
  <c r="F23" i="3" s="1"/>
  <c r="F24" i="3" s="1"/>
  <c r="F1083" i="3"/>
  <c r="K19" i="3"/>
  <c r="K20" i="3"/>
  <c r="K21" i="3"/>
  <c r="L18" i="3"/>
  <c r="L17" i="3"/>
  <c r="K18" i="3"/>
  <c r="K17" i="3"/>
  <c r="E701" i="3"/>
  <c r="L1083" i="3"/>
  <c r="E18" i="3"/>
  <c r="E19" i="3"/>
  <c r="E20" i="3"/>
  <c r="G24" i="3"/>
  <c r="H24" i="3"/>
  <c r="H1001" i="3"/>
  <c r="I1001" i="3"/>
  <c r="L1001" i="3"/>
  <c r="E1189" i="3"/>
  <c r="E999" i="3"/>
  <c r="E998" i="3"/>
  <c r="E997" i="3"/>
  <c r="E306" i="3"/>
  <c r="E1206" i="3"/>
  <c r="E994" i="3"/>
  <c r="G1001" i="3"/>
  <c r="E996" i="3"/>
  <c r="E1164" i="3"/>
  <c r="E619" i="3"/>
  <c r="E611" i="3" s="1"/>
  <c r="K1001" i="3" l="1"/>
  <c r="F1001" i="3"/>
  <c r="E1000" i="3"/>
  <c r="K24" i="3"/>
  <c r="L24" i="3"/>
  <c r="L958" i="3"/>
  <c r="K958" i="3"/>
  <c r="E620" i="3"/>
  <c r="E612" i="3" s="1"/>
  <c r="E29" i="3"/>
  <c r="E28" i="3"/>
  <c r="E27" i="3"/>
  <c r="E26" i="3"/>
  <c r="I38" i="3" l="1"/>
  <c r="I30" i="3" s="1"/>
  <c r="I21" i="3" s="1"/>
  <c r="E38" i="3" l="1"/>
  <c r="I39" i="3"/>
  <c r="I31" i="3" l="1"/>
  <c r="I22" i="3" s="1"/>
  <c r="E21" i="3"/>
  <c r="E39" i="3"/>
  <c r="E30" i="3"/>
  <c r="I40" i="3"/>
  <c r="I32" i="3" l="1"/>
  <c r="I23" i="3" s="1"/>
  <c r="E31" i="3"/>
  <c r="E40" i="3"/>
  <c r="E41" i="3" s="1"/>
  <c r="I41" i="3"/>
  <c r="I33" i="3" s="1"/>
  <c r="E23" i="3" l="1"/>
  <c r="E22" i="3"/>
  <c r="E32" i="3"/>
  <c r="E33" i="3" s="1"/>
  <c r="I24" i="3" l="1"/>
  <c r="E24" i="3"/>
  <c r="E995" i="3"/>
  <c r="E1001" i="3" s="1"/>
  <c r="E1004" i="3"/>
  <c r="E1010" i="3" s="1"/>
</calcChain>
</file>

<file path=xl/sharedStrings.xml><?xml version="1.0" encoding="utf-8"?>
<sst xmlns="http://schemas.openxmlformats.org/spreadsheetml/2006/main" count="1981" uniqueCount="377">
  <si>
    <t>Наименование мероприятия, инвестиционного проекта</t>
  </si>
  <si>
    <t>Срок реализации</t>
  </si>
  <si>
    <t>Объем финансирования, тыс. руб.</t>
  </si>
  <si>
    <t>Количество создаваемых рабочих мест, ед.</t>
  </si>
  <si>
    <t>Ответственный исполнитель</t>
  </si>
  <si>
    <t>Всего</t>
  </si>
  <si>
    <t>в том числе по источникам:</t>
  </si>
  <si>
    <t>ФБ</t>
  </si>
  <si>
    <t>ОБ</t>
  </si>
  <si>
    <t>МБ</t>
  </si>
  <si>
    <t>Итого:</t>
  </si>
  <si>
    <t>ИТОГО ПО РАЗДЕЛУ</t>
  </si>
  <si>
    <t>ООО "Урожай"</t>
  </si>
  <si>
    <t>ООО "Кедр"</t>
  </si>
  <si>
    <t>ИТОГО ПО  СТРАТЕГИИ</t>
  </si>
  <si>
    <t>Администрация Тулунского муниципального района</t>
  </si>
  <si>
    <t>№ п/п</t>
  </si>
  <si>
    <t>Тулунского муниципального района</t>
  </si>
  <si>
    <t>Внебюджетные средства</t>
  </si>
  <si>
    <t>Экономический эффект (прибыль), тыс. руб.</t>
  </si>
  <si>
    <t>РАЗДЕЛ "ОБРАЗОВАНИЕ"</t>
  </si>
  <si>
    <t>РАЗДЕЛ "КУЛЬТУРА"</t>
  </si>
  <si>
    <t>РАЗДЕЛ "ФИЗИЧЕСКАЯ КУЛЬТУРА И СПОРТ, МОЛОДЕЖНАЯ ПОЛИТИКА"</t>
  </si>
  <si>
    <t>РАЗДЕЛ "ЖИЛИЩНО-КОММУНАЛЬНОЕ ХОЗЯЙСТВО"</t>
  </si>
  <si>
    <t>Наименование МЦП, ОГЦП (ФЦП) и других механизмов, через которые планируется финансирование мероприятия</t>
  </si>
  <si>
    <t>ИТОГО ПО ПОДРАЗДЕЛУ</t>
  </si>
  <si>
    <t>ПОДРАЗДЕЛ "РАСТЕНИЕВОДСТВО"</t>
  </si>
  <si>
    <t>ПОДРАЗДЕЛ "ЖИВОТНОВОДСТВО"</t>
  </si>
  <si>
    <t>ИП Глава КФХ Лысенко С.К.</t>
  </si>
  <si>
    <t>ИП Глава КФХ Тюков В.Ю.</t>
  </si>
  <si>
    <t>ПОДРАЗДЕЛ "ПЕРЕРАБОТКА СЕЛЬСКОХОЗЯЙСТВЕННОЙ ПРОДУКЦИИ"</t>
  </si>
  <si>
    <t>ИП Глава КФХ Смычков А.В.</t>
  </si>
  <si>
    <t>Сельскохозяйственные предприятия всех форм собственности Тулунского муниципального района</t>
  </si>
  <si>
    <t>2025-2030</t>
  </si>
  <si>
    <t>Сельскохозяйственные предприятия и КФХ Тулунского муниципального района</t>
  </si>
  <si>
    <t>ПЛАН МЕРОПРИЯТИЙ ПО РЕАЛИЗАЦИИ СТРАТЕГИИ СОЦИАЛЬНО-ЭКОНОМИЧЕСКОГО РАЗВИТИЯ ТУЛУНСКОГО МУНИЦИПАЛЬНОГО РАЙОНА НА 2019-2030 ГОДЫ</t>
  </si>
  <si>
    <t>ИП Глава КФХ Кобрусев Д.В.</t>
  </si>
  <si>
    <t>РАЗДЕЛ "ПРОМЫШЛЕННОСТЬ"</t>
  </si>
  <si>
    <t>Планируется получить статус регионального инвестиционного проекта Иркутской области</t>
  </si>
  <si>
    <t>"Разрез "Тулунуголь" ООО "Компания "Востсибуголь"</t>
  </si>
  <si>
    <t>Комитет по ЖКХ, транспорту и связи администрации Тулунского муниципального района</t>
  </si>
  <si>
    <t>Комитет по ЖКХ, транспорту и связи администрации Тулунского муниципального района; Комитет по образованию администрации Тулунского муниципального района.</t>
  </si>
  <si>
    <t>Комитет по строительству, дорожному хозяйству администрации Тулунского муниципального района</t>
  </si>
  <si>
    <t xml:space="preserve">Подпрограмма "Обеспечение комплексного пространственного и территориального развития Иркутской области" на 2018-2022 гг. Государственной программы Иркутской области "Развитие и управление имущественным комплексом и земельными ресурсами Иркутской области" на 2018-2022 гг. </t>
  </si>
  <si>
    <t>Комитет по строительству, дорожному хозяйству администрации Тулунского муниципального района; Администрации сельских поселений</t>
  </si>
  <si>
    <t>Комитет по экономике и развитию предпринимательства администрации Тулунского муниципального района</t>
  </si>
  <si>
    <t xml:space="preserve">Комитет по экономике и развитию предпринимательства Администрация Тулунского муниципального района </t>
  </si>
  <si>
    <t>Подпрограмма "Поддержка и развитие малого и среднего предпринимательства в Тулунском муниципальном районе" на 2017-2021 гг. муниципальной программы «Экономическое развитие Тулунского муниципального района» на 2017-2021 гг.</t>
  </si>
  <si>
    <t>Подпрограмма "Создание условий для оказания медицинской помощи населению на территории Тулунского муниципального района" на 2017-2021 гг. муниципальной программы «Экономическое развитие Тулунского муниципального района» на 2017-2021 гг.</t>
  </si>
  <si>
    <t>РАЗДЕЛ "ЗДРАВООХРАНЕНИЕ"</t>
  </si>
  <si>
    <t>РАЗДЕЛ "ДОРОЖНАЯ ДЕЯТЕЛЬНОСТЬ"</t>
  </si>
  <si>
    <t>Мощность (в соответствующих единицах)</t>
  </si>
  <si>
    <t>2500 тыс. тонн угля</t>
  </si>
  <si>
    <t>Мероприятие "Производство зерновых культур всеми категориями хозяйств Тулунского  муниципального района"</t>
  </si>
  <si>
    <t>ИТОГО ПО РАЗДЕЛУ:</t>
  </si>
  <si>
    <t>ИТОГО ПО ПОДРАЗДЕЛУ:</t>
  </si>
  <si>
    <t xml:space="preserve"> - </t>
  </si>
  <si>
    <t xml:space="preserve"> -</t>
  </si>
  <si>
    <t>-</t>
  </si>
  <si>
    <t>50 мест</t>
  </si>
  <si>
    <t>220 мест</t>
  </si>
  <si>
    <t>150 мест</t>
  </si>
  <si>
    <t>Администрация Тулунского муниципального района; ОГБУЗ "Тулунская городская больница"</t>
  </si>
  <si>
    <t>Мероприятие "Замена сети водовода от водонапорной башни до ТК 31 с. Шерагул - 240 м"</t>
  </si>
  <si>
    <t>Комитет по строительству, дорожному хозяйству администрации Тулунского муниципального района; Администрации сельских поселений.</t>
  </si>
  <si>
    <t>Комитет по строительству, дорожному хозяйству администрации Тулунского муниципального района; Администрация Кирейского сельского поселения.</t>
  </si>
  <si>
    <t>Комитет по строительству, дорожному хозяйству администрации Тулунского муниципального района; Администрация Кирейского сельского поселения</t>
  </si>
  <si>
    <t>Комитет по ЖКХ, транспорту и связи администрации Тулунского муниципального района; Администрация Мугунского сельского поселения.</t>
  </si>
  <si>
    <t>ООО "Ремстройсервис"</t>
  </si>
  <si>
    <t>Инвестиционная программа ООО "Ремстройсервис" на 2019 год, утвержденная распоряжением Министерства жилищной политики, энергетики и транспорта Иркутской области от 07.08.2018 г. № 250-мр</t>
  </si>
  <si>
    <t>Комитет по ЖКХ, транспорту и связи администрации Тулунского муниципального района; Администрация Алгатуйского сельского поселения.</t>
  </si>
  <si>
    <t>Комитет по ЖКХ, транспорту и связи администрации Тулунского муниципального района; Администрация Евдокимовского сельского поселения.</t>
  </si>
  <si>
    <t>Комитет по ЖКХ, транспорту и связи администрации Тулунского муниципального района; Администрация Сибирякского сельского поселения.</t>
  </si>
  <si>
    <t>Комитет по ЖКХ, транспорту и связи администрации Тулунского муниципального района; Администрация Писаревского сельского поселения.</t>
  </si>
  <si>
    <t>Комитет по ЖКХ, транспорту и связи администрации Тулунского муниципального района; Администрация Шерагульского сельского поселения.</t>
  </si>
  <si>
    <t>450 мест</t>
  </si>
  <si>
    <t>Мероприятие "Увеличение производства зерновых культур";                                                            Инвестиционный проект "Развитие зернового производства Индивидуальным предпринимателем Смычковым А.В.".</t>
  </si>
  <si>
    <t>СПК "Спутник"</t>
  </si>
  <si>
    <t>Администрация Тулунского муниципального района и ее структурные подразделения (отраслевые органы)</t>
  </si>
  <si>
    <t>Комитет по образованию администрации  Тулунского муниципального района; образовательные учреждения Тулунского муниципального района.</t>
  </si>
  <si>
    <t>Сельскохозяйственные предприятия и КФХ Тулунского муниципального района.</t>
  </si>
  <si>
    <t>Комитет по экономике и развитию предпринимательства администрации Тулунского муниципального района; сельскохозяйственные предприятия и КФХ Тулунского муниципального района</t>
  </si>
  <si>
    <t>ИП Глава КФХ Распопина Н.В.</t>
  </si>
  <si>
    <t>ИП Глава КФХ Гордеев А.В.</t>
  </si>
  <si>
    <t>Комитет по культуре, молодежной политике и спорту администрации Тулунского муниципального района; Администрации сельских поселений; учреждения культуры.</t>
  </si>
  <si>
    <t>Комитет по культуре, молодежной политике и спорту администрации Тулунского муниципального района; Администрация Писаревского сельского поселения.</t>
  </si>
  <si>
    <t>Комитет по культуре, молодежной политике и спорту администрации Тулунского муниципального района; Администрация Гуранского сельского поселения.</t>
  </si>
  <si>
    <t>Комитет по культуре, молодежной политике и спорту администрации Тулунского муниципального района; Администрации Писаревского сельского поселения.</t>
  </si>
  <si>
    <t>Комитет по культуре, молодежной политике и спорту администрации Тулунского муниципального района; МКУК "Центр ремесел Тулунского муниципального района".</t>
  </si>
  <si>
    <t>Комитет по культуре, молодежной политике и спорту администрации Тулунского муниципального района; Администрации сельских поселений.</t>
  </si>
  <si>
    <t>Комитет по культуре, молодежной политике и спорту администрации Тулунского муниципального района; Администрация Едогонского сельского поселения.</t>
  </si>
  <si>
    <t>Комитет по строительству, дорожному хозяйству администрации Тулунского муниципального района; Администрация Евудокимовского сельского поселения</t>
  </si>
  <si>
    <t>Капитальный ремонт здания МОУ "Афанасьевская СОШ"</t>
  </si>
  <si>
    <t>Капитальный ремонт здания МОУ "Икейская СОШ"</t>
  </si>
  <si>
    <t>Капитальный ремонт здания МОУ "Гуранская СОШ"</t>
  </si>
  <si>
    <t>Капитальный ремонт здания МОУ "Шерагульская СОШ"</t>
  </si>
  <si>
    <t>Капитальный ремонт здания МОУ "Будаговская СОШ"</t>
  </si>
  <si>
    <t>Капитальный ремонт здания МОУ "Писаревская СОШ"</t>
  </si>
  <si>
    <t>Капитальный ремонт здания МОУ "Владимировская СОШ"</t>
  </si>
  <si>
    <t>Капитальный ремонт здания МОУ "Гадалейская СОШ"</t>
  </si>
  <si>
    <t>Капитальный ремонт здания МОУ "Едогонская СОШ"</t>
  </si>
  <si>
    <t>Капитальный ремонт здания МОУ "Бадарской СОШ"</t>
  </si>
  <si>
    <t>Ремонт спортивного зала в МОУ "Перфиловская СОШ"</t>
  </si>
  <si>
    <t>Ремонт спортивного зала в МОУ "Бадарская СОШ"</t>
  </si>
  <si>
    <t>Ремонт спортивного зала в МОУ "Булюшкинская СОШ"</t>
  </si>
  <si>
    <t>Ремонт спортивного зала в МОУ "Умыганская СОШ"</t>
  </si>
  <si>
    <t>Строительство здания МДОУ детский сад "Сказка" в п. Центральные мастерские</t>
  </si>
  <si>
    <t>Строительство здания МОУ "Котикская СОШ"</t>
  </si>
  <si>
    <t>Строительство здания МОУ "Бурхунская СОШ"</t>
  </si>
  <si>
    <t>Приобретение школьных автобусов для МОУ "Перфиловская СОШ"</t>
  </si>
  <si>
    <t>Приобретение школьного автобуса для МОУ "Булюшкинская СОШ"</t>
  </si>
  <si>
    <t>Приобретение школьных автобусов для МОУ "Будаговская СОШ"</t>
  </si>
  <si>
    <t>Приобретение школьного автобуса для МОУ "Владимировская СОШ"</t>
  </si>
  <si>
    <t>Приобретение школьного автобуса для МОУ "Гуранская СОШ"</t>
  </si>
  <si>
    <t>Приобретение школьного автобуса для МОУ "Евдокимовская СОШ"</t>
  </si>
  <si>
    <t>Приобретение школьного автобуса для МОУ "Усть-Кульская СОШ"</t>
  </si>
  <si>
    <t>Приобретение школьного автобуса для МОУ "Афанасьевская СОШ"</t>
  </si>
  <si>
    <t>Приобретение школьного автобуса для МОУ "Бурхунская СОШ"</t>
  </si>
  <si>
    <t>Приобретение школьного автобуса для МОУ "Бадарская СОШ"</t>
  </si>
  <si>
    <t>Приобретение школьного автобуса для МОУ "Икейская СОШ"</t>
  </si>
  <si>
    <t>Приобретение школьного автобуса для МОУ "Нижне-Бурбукская СОШ"</t>
  </si>
  <si>
    <t>Приобретение школьного автобуса для МОУ "Шерагульская СОШ"</t>
  </si>
  <si>
    <t>Приобретение школьного автобуса для МОУ "Мугунская СОШ"</t>
  </si>
  <si>
    <t>Приобретение школьного автобуса для МОУ "Котикская СОШ"</t>
  </si>
  <si>
    <t>Выплата подъемных врачам (фельдшерам)</t>
  </si>
  <si>
    <t>Частичная компенсация стоимости аренды жилья</t>
  </si>
  <si>
    <t>ОГБУЗ "Тулунская городская больница"</t>
  </si>
  <si>
    <t>Строительство  ФАП-а в д. Паберега (Бурхунское сельское поселение)</t>
  </si>
  <si>
    <t>Капитальный ремонт здания МКУК "Культурно-досуговый центр д.Афанасьева (Афанасьевское сельское поселение)"</t>
  </si>
  <si>
    <t>Капитальный ремонт здания МКУК "Культурно-досуговый центр п.Ишидей (Ишидейское сельское поселение)"</t>
  </si>
  <si>
    <t>Капитальный ремонт здания МКУК "Цент ремесел Тулунского муниципального района" (с.Гуран Гуранское сельское поселение)"</t>
  </si>
  <si>
    <t>Реконструкция здания МКОУ ДО "Детская школа искусств" с.Шерагул Шерагульское сельское поселение)"</t>
  </si>
  <si>
    <t>Капитальный ремонт здания МКУК "Культурно-досуговый центр с.Едогон" (Едогонское сельское поселение)"</t>
  </si>
  <si>
    <t>Капитальный ремонт здания МКУК "Культурно-досуговый центр с.Бурхун" (Бурхунское сельское поселение)"</t>
  </si>
  <si>
    <t>Капитальный ремонт здания МКУК "Культурно-досуговый центр с.Бадар" (Бадарское сельское поселение)"</t>
  </si>
  <si>
    <t>Комитет по культуре, молодежной политике и спорту администрации Тулунского муниципального района; Администрации Сибирякского сельского поселения.</t>
  </si>
  <si>
    <t>Комитет по культуре, молодежной политике и спорту администрации Тулунского муниципального района; Администрации Бадарского сельского поселения.</t>
  </si>
  <si>
    <t>Комитет по культуре, молодежной политике и спорту администрации Тулунского муниципального района; Администрации Бурхунского сельского поселения.</t>
  </si>
  <si>
    <t>Комитет по культуре, молодежной политике и спорту администрации Тулунского муниципального района; Администрации Едогонского сельского поселения.</t>
  </si>
  <si>
    <t>Комитет по культуре, молодежной политике и спорту администрации Тулунского муниципального района; Администрации Шерагульского сельского поселения.</t>
  </si>
  <si>
    <t>Комитет по культуре, молодежной политике и спорту администрации Тулунского муниципального района; Администрации Октябрьского сельского поселения.</t>
  </si>
  <si>
    <t>Комитет по культуре, молодежной политике и спорту администрации Тулунского муниципального района; Администрации Перфиловского сельского поселения.</t>
  </si>
  <si>
    <t>Комитет по культуре, молодежной политике и спорту администрации Тулунского муниципального района; Администрации Евдокимовского сельского поселения.</t>
  </si>
  <si>
    <t>Комитет по культуре, молодежной политике и спорту администрации Тулунского муниципального района; Администрации Будаговского сельского поселения.</t>
  </si>
  <si>
    <t>Капитальный ремонт здания МКУК "Межпоселенческий дворец культуры "Прометей""</t>
  </si>
  <si>
    <t>Комитет по культуре, молодежной политике и спорту администрации Тулунского муниципального района</t>
  </si>
  <si>
    <t>1,5 тыс. посещений</t>
  </si>
  <si>
    <t>Открытие МКУК "Культурно-досуговый центр пос.Целинные Земли (Гуранское сельское поселение)</t>
  </si>
  <si>
    <t>5,5 тыс. посещений</t>
  </si>
  <si>
    <t>Приобретение здания МКУК "Культурно-досуговый центр с.Мугун" в муниципальную собственность (Мугунское сельское поселение)</t>
  </si>
  <si>
    <t>Комитет по культуре, молодежной политике и спорту администрации Тулунского муниципального района; Администрация Мугунского сельского поселения.</t>
  </si>
  <si>
    <t>Приобретение здания МКУК "Культурно-досуговый центр "Сибиряк" в муниципальную собственность (Писаревское сельское поселение)</t>
  </si>
  <si>
    <t>Комитет по культуре, молодежной политике и спорту администрации Тулунского муниципального района; Администрация Икейского сельского поселения</t>
  </si>
  <si>
    <t>Строительство хоккейного корта в с.Шерагул</t>
  </si>
  <si>
    <t>Комитет по культуре, молодежной политике и спорту администрации Тулунского муниципального района; Администрация Шерагульского сельского поселения</t>
  </si>
  <si>
    <t>Строительство хоккейного корта в д.Булюшкина (Писаревское сельское поселение)</t>
  </si>
  <si>
    <t>Комитет по культуре, молодежной политике и спорту администрации Тулунского муниципального района; Администрация Писаревского сельского поселения</t>
  </si>
  <si>
    <t>Комитет по культуре, молодежной политике и спорту администрации Тулунского муниципального района; Администрация Гуранского сельского поселения</t>
  </si>
  <si>
    <t>Строительство  многофункциональной спортивной площадки в д. Владимировка</t>
  </si>
  <si>
    <t>Строительство крытого хоккейного корта в с.Гуран</t>
  </si>
  <si>
    <t>Комитет по культуре, молодежной политике и спорту администрации Тулунского муниципального района; Администрация Владимирского сельского поселения</t>
  </si>
  <si>
    <t>Строительство  многофункциональной спортивной площадки в с.Бадар</t>
  </si>
  <si>
    <t>Комитет по культуре, молодежной политике и спорту администрации Тулунского муниципального района; Администрация Евдокимовского сельского поселения</t>
  </si>
  <si>
    <t>Строительство хоккейного корта в с.Котик</t>
  </si>
  <si>
    <t>Комитет по культуре, молодежной политике и спорту администрации Тулунского муниципального района; Администрация Котикского сельского поселения</t>
  </si>
  <si>
    <t>Строительство  многофункциональной спортивной площадки в пос. Сибиряк</t>
  </si>
  <si>
    <t>Капитальный ремонт хоккейного корта с. Едогон</t>
  </si>
  <si>
    <t>Капитальный ремонт стадиона "Урожай" (Писаревское сельское поселение)</t>
  </si>
  <si>
    <t>Строительство хоккейного корта в с.Икей</t>
  </si>
  <si>
    <t>Капитальный ремонт котельной с. Азей Тулунского района Иркутской области "Замена котельного оборудования в котельной с. Азей (котел КВм 1.25 (1.1) с топкой ТШПм 1.45)"</t>
  </si>
  <si>
    <t>Капитальный ремонт котельной с. Бурхун Тулунского района Иркутской области "Замена котельного оборудования в котельной с. Бурхун (котел КВм 1.16 (1.0) с топкой ТШПм 1.45)"</t>
  </si>
  <si>
    <t>Приобретение блочно-модульных котельных на твердом топливе типа "Терморобот" в МОУ «Шубинская НОШ», 300 кВт (150 кВт х 2 шт.)</t>
  </si>
  <si>
    <t>Капитальный ремонт наружных сетей тепло и водоснабжения от котельной до МОУ "Азейская СОШ" с.Азей Тулунского района"</t>
  </si>
  <si>
    <t>Разработка ПСД, установка блочно-модульной котельной на твердом топливе типа "Терморобот" в МОУ  "Шубинская НОШ", 300 кВт (150 кВтх2 шт.)</t>
  </si>
  <si>
    <t>Приобретение блочно-модульной котельной на твердом топливе типа "Терморобот" в МОУ Мугунская СОШ", 150 кВт х 2 шт.)</t>
  </si>
  <si>
    <t>Разработка ПСД, установка блочно-модульной котельной на твердом топливе типа "Терморобот" в МОУ Мугунская СОШ", 200 кВт (150 кВт х 2 шт.)</t>
  </si>
  <si>
    <t>Приобретение блочно-модульной котельной на твердом топливе типа "Терморобот" в МОУ "Гуранская СОШ", 400 кВт (200 х 2 шт.)</t>
  </si>
  <si>
    <t>Комитет по ЖКХ, транспорту и связи администрации Тулунского муниципального района; Администрация Гуранского сельского поселения.</t>
  </si>
  <si>
    <t>Разработка ПСД, установка блочно-модульной котельной на твердом топливе типа "Терморобот" в МДОУ детский сад "Ромашка", 150 кВт (с.Мугун)</t>
  </si>
  <si>
    <t>Приобретение блочно-модульной котельной на твердом топливе типа "Терморобот" в МДОУ детский сад "Ромашка", 150 кВт х 2 шт. (с.Мугун)</t>
  </si>
  <si>
    <t>Разработка ПСД, установка блочно-модульной котельной на твердом топливе типа "Терморобот" в МОУ "Гуранская СОШ", 400кВт (200 х 2шт.)</t>
  </si>
  <si>
    <t>Приобретение блочно-модульной котельной на твердом топливе типа "Терморобот" в МКУК "КДЦ с.Мугун",  150 кВт</t>
  </si>
  <si>
    <t>Разработка ПСД, установка блочно-модульной котельной на твердом топливе типа "Терморобот" в  МКУК "КДЦ с.Мугун",  150 кВт</t>
  </si>
  <si>
    <t>Приобретение резервной дизельной электростанции п. Аршан"</t>
  </si>
  <si>
    <t>Модернизация системы водоснабжения в с. Алгатуй</t>
  </si>
  <si>
    <t>Реконструкция системы теплоснабжения с. Алгатуй"</t>
  </si>
  <si>
    <t>Замена участка теплотрассы от котельной до школы № 9 в п. 4-е отд. ГСС - 150 п.м."</t>
  </si>
  <si>
    <t>Замена трассы холодного водоснабжения от водонапорной башни до колодца № 22 в п 4-е отд. ГСС - 200 п.м."</t>
  </si>
  <si>
    <t>Капитальный ремонт существующей сети водоснабжения Евдокимовского сельского поселения</t>
  </si>
  <si>
    <t>Замена изношенных сетей тепло и водоснабжения по нечетной стороне ул. Гагарина и по ул. Молодежная с. Шерагул - 480 м</t>
  </si>
  <si>
    <t>Замена изношенных сетей тепло и водоснабжения по нечетной стороне по ул. Молодежная с. Шерагул - 350 м</t>
  </si>
  <si>
    <t>Ремонт 4-х колодцев в с. Шерагул"</t>
  </si>
  <si>
    <t>Устройство централизованного водоснабжения в п. Сибиряк</t>
  </si>
  <si>
    <t>Бурение скважины и строительство водонапорной башни в с. Шерагул</t>
  </si>
  <si>
    <t>Бурение скважины и строительство водонапорной башни в пос. Сибиряк</t>
  </si>
  <si>
    <t>Проектирование работы устройства уличного освещения населенных пунктов сельских поселений Тулунского района</t>
  </si>
  <si>
    <t>Устройство уличного освещения населенных пунктов сельских поселений Тулунского района</t>
  </si>
  <si>
    <t>Обустройство площадки временного накопления ТКО</t>
  </si>
  <si>
    <t>Обустройство контейнерных площадок накопления твердо-коммунальных отходов населенных пунктов сельских поселений Тулунского района</t>
  </si>
  <si>
    <t>Обеспечение населенных пунктов Тулунского района местной системой оповещения с сопряженной системой оповещения всех уровней РСЧС</t>
  </si>
  <si>
    <t>Обеспечение комплексных мер безопасности на территории Тулунского муниципального района</t>
  </si>
  <si>
    <t>РАЗДЕЛ " ГО и ЧС"</t>
  </si>
  <si>
    <t>Вовлечение в отработку Южного блока Мугунского буроугольного месторождения"</t>
  </si>
  <si>
    <t>Производство рапса предприятиями Тулунского района</t>
  </si>
  <si>
    <t>Производство картофеля всеми категориями хозяйств Тулунского муниципального района</t>
  </si>
  <si>
    <t>Производство овощей открытого грунта всеми категориями хозяйств Тулунского муниципального района</t>
  </si>
  <si>
    <t>Увеличение производства зерновых культур"; Инвестиционный проект "Развитие производства зерновых культур в КФХ Шевцов А.М. Тулунского района Иркутской области</t>
  </si>
  <si>
    <t>ИП Глава КФХ Шевцов А.М.</t>
  </si>
  <si>
    <t>Увеличение производства рапса предприятиями Тулунского района; Инвестиционный проект "Развитие производства рапса в ООО "Парижское Тулунского района Иркутской области"</t>
  </si>
  <si>
    <t>ООО "Парижское"</t>
  </si>
  <si>
    <t>Производство молока всеми категориями хозяйств Тулунского муниципального района</t>
  </si>
  <si>
    <t>Увеличение производства молока; Инвестиционный проект "Развитие семейной животноводческой фермы по производству молока ИП Глава КФХ Гамаюнов А.А.".</t>
  </si>
  <si>
    <t>Производство скота и птицы на убой (в живом весе) всеми категориями хозяйств Тулунского муниципального района</t>
  </si>
  <si>
    <t xml:space="preserve">Увеличение производства мяса; Инвестиционный проект "Развитие семейной животноводческой фермы на базе КФХ Тюков В.Ю. Тулунского района Иркутской области"                            </t>
  </si>
  <si>
    <t xml:space="preserve">Увеличение производства мяса; Инвестиционный проект "Развитие семейной животноводческой фермы на 100 голов КРС в КФХ Кобрусев Д.В. Тулунского района".                            </t>
  </si>
  <si>
    <t>Увеличение производства мяса; Инвестиционный проект "Развитие мясного скотоводства ООО "Урожай"</t>
  </si>
  <si>
    <t>Увеличение производства мяса; Инвестиционный проект "Развитие семейной животноводческой фермы для производства говядины ИП Глава КФХ Распопина Н.В."</t>
  </si>
  <si>
    <t>Увеличение производства мяса; Инвестиционный проект "Развитие семейной животноводческой фермы для производства говядины ИП Глава К(Ф)Х Гордеев Андрей Владимирович".</t>
  </si>
  <si>
    <t>Увеличение объемов переработки зерна; Инвестиционный проект "Сушка, хранение, переработка зерна СПК "Спутник"</t>
  </si>
  <si>
    <t xml:space="preserve">Увеличение объемов переработки дикоросов; Инвестиционный проект "Развитие малого бизнеса в области сбора, закупа, переработки и реализации дикоросов в ООО "Кедр"".                                                     </t>
  </si>
  <si>
    <t>Капитальный ремонт автодороги «Промплощадка-Тракт Тулун-Мугун", протяженностью 8,45 км</t>
  </si>
  <si>
    <t>Устройство временного искусственного сооружения (моста) на автомобильной дороге до п. Октябрьский-2 для обеспечения проезда через р. Ия в Тулунском районе Иркутской области</t>
  </si>
  <si>
    <t>Внесение изменений в правила землепользования и застройки  сельских поселений Тулунского района (полномочия сельских поселений)</t>
  </si>
  <si>
    <t>Внесение изменений в генеральные планы сельских поселений Тулунского района (полномочия сельских поселений)</t>
  </si>
  <si>
    <t>Разработка проектной документации по объекту "Строительство мостового перехода через р. Кирей в с. Уйгат Тулунского района Иркутской области" (полномочия сельского поселения)</t>
  </si>
  <si>
    <t>Строительство мостового перехода через р. Кирей в с. Уйгат Тулунского района Иркутской области (полномочия сельского поселения)</t>
  </si>
  <si>
    <t>Строительство пешеходного моста через р.Ия п. Евдокимовский Тулунского района Иркутской области (полномочия сельского поселения)</t>
  </si>
  <si>
    <t xml:space="preserve">Благоустройство общественных территорий (Гуранское МО, Будаговское МО, Шерагульское МО, Алгатуйское МО, Икейское МО, Гадалейское МО)" </t>
  </si>
  <si>
    <t>СЕЛЬСКОЕ ХОЗЯЙСТВО</t>
  </si>
  <si>
    <t xml:space="preserve">РАЗДЕЛ "ПРОДОВОЛЬСТВЕННАЯ БЕЗОПАСНОСТЬ" </t>
  </si>
  <si>
    <t>РАЗДЕЛ "ПОДДЕРЖКА МАЛОГО И СРЕДНЕГО ПРЕДПРИНИМАТЕЛЬСТВА"</t>
  </si>
  <si>
    <t>Строительство ФАП-а в д.Афанасьева (Афанасьевское сельское поселение)</t>
  </si>
  <si>
    <t>Строительство ФАП-а в д.Одон (Владимирское сельское поселение)</t>
  </si>
  <si>
    <t>Строительство ФАП-а в пос. Октябрьский-2 (Октябрьское сельское поселение)</t>
  </si>
  <si>
    <t>Строительство ФАП-а в с.Гуран (Гуранское сельское поселение)</t>
  </si>
  <si>
    <t>Строительство ФАП-а в пос. Аршан (Аршанское сельское поселение)</t>
  </si>
  <si>
    <t>Строительство ФАП-а в пос. Ишидей (Ишидейское сельское поселение)</t>
  </si>
  <si>
    <t>Строительство ФАП-а в д. Новотроицк (Шерагульское сельское поселение)</t>
  </si>
  <si>
    <t>Строительство ФАП-а в д. Красный Октябрь (Евдокимовское сельское поселение)</t>
  </si>
  <si>
    <t>Строительство ФАП-а в с.Перфилово (Перфиловское сельское поселение)</t>
  </si>
  <si>
    <t>Строительство ФАП-а в с.Бурхун (Бурхунское сельское поселение)</t>
  </si>
  <si>
    <t>Строительство ФАП-а в д. Булюшкина   (Писаревское сельское поселение)</t>
  </si>
  <si>
    <t>Увеличение производства зерновых культур"; Инвестиционный проект "Развитие районного семеноводческого хозяйства зерновых, зернобобовых культур и однолетних трав ООО "Урожай" Тулунского района Иркутской области"</t>
  </si>
  <si>
    <t>Увеличение производства молока;  Инвестиционный проект "Развитие семейной фермы по производству молока крупного рогатого скота ИП Глава КФХ Лысенко Сергей Константинович Тулунского района Иркутской области".</t>
  </si>
  <si>
    <t>Подпрограмма "Отходы производства и потребления" на 2019-2024 гг. Государственной программы Иркутской области "Охрана окружающей среды" на 2019-2024 гг.</t>
  </si>
  <si>
    <t>4,1 тыс. т</t>
  </si>
  <si>
    <t>9,6 тыс. т</t>
  </si>
  <si>
    <t>2,2 тыс.т</t>
  </si>
  <si>
    <t>0,1 тыс. т</t>
  </si>
  <si>
    <t>157,6 тыс. т</t>
  </si>
  <si>
    <t>0,008 тыс. т</t>
  </si>
  <si>
    <t>0,01 тыс. т</t>
  </si>
  <si>
    <t>0,02 тыс. т</t>
  </si>
  <si>
    <t>0,03 тыс.т</t>
  </si>
  <si>
    <t>0,07 тыс. т</t>
  </si>
  <si>
    <t>0,11 тыс.т</t>
  </si>
  <si>
    <t>0,04 тыс. т</t>
  </si>
  <si>
    <t>3,6 тыс.т</t>
  </si>
  <si>
    <t>4,4 тыс.т</t>
  </si>
  <si>
    <t>28,2 тыс.т</t>
  </si>
  <si>
    <t>3,4 тыс т</t>
  </si>
  <si>
    <t>3,4 тыс.т</t>
  </si>
  <si>
    <t>3,5 тыс т</t>
  </si>
  <si>
    <t>0,6 тыс. т</t>
  </si>
  <si>
    <t>0,3 тыс.т</t>
  </si>
  <si>
    <t>0,86 тыс.т</t>
  </si>
  <si>
    <t>0,43 тыс.т</t>
  </si>
  <si>
    <t>213,3 тыс.т</t>
  </si>
  <si>
    <t>15,6 тыс.т</t>
  </si>
  <si>
    <t>16,0 тыс.т.</t>
  </si>
  <si>
    <t>16,3 тыс.т</t>
  </si>
  <si>
    <t>16,6 тыс.т</t>
  </si>
  <si>
    <t>17,0 тыс.т</t>
  </si>
  <si>
    <t>17,3 тыс.т</t>
  </si>
  <si>
    <t>114,5 тыс.т</t>
  </si>
  <si>
    <t>50,6 тыс.т</t>
  </si>
  <si>
    <t>4,6 тыс.т</t>
  </si>
  <si>
    <t>23,0 тыс.т</t>
  </si>
  <si>
    <t>383,8 тыс.т</t>
  </si>
  <si>
    <t>34,7 тыс.т</t>
  </si>
  <si>
    <t>34,6 тыс.т</t>
  </si>
  <si>
    <t>35,0 тыс.т</t>
  </si>
  <si>
    <t>174,8 тыс.т</t>
  </si>
  <si>
    <t>4,0 тыс.т</t>
  </si>
  <si>
    <t>1,7 тыс.т</t>
  </si>
  <si>
    <t>2,3 тыс.т</t>
  </si>
  <si>
    <t>115,9 тыс.т</t>
  </si>
  <si>
    <t>5,3 тыс.т</t>
  </si>
  <si>
    <t>6,3 тыс.т</t>
  </si>
  <si>
    <t>7,6 тыс.т</t>
  </si>
  <si>
    <t>9,0 тыс.т</t>
  </si>
  <si>
    <t>10,7 тыс.т</t>
  </si>
  <si>
    <t>11,0 тыс.т</t>
  </si>
  <si>
    <t>66,0 тыс.т</t>
  </si>
  <si>
    <t>8,2 тыс.т</t>
  </si>
  <si>
    <t>3,9 тыс.т</t>
  </si>
  <si>
    <t>4,3 тыс.т</t>
  </si>
  <si>
    <r>
      <t>Подпрограмма "Дорожное хозяйство" на 2019-2024 гг. Государственной программы Иркутской области «Реализация</t>
    </r>
    <r>
      <rPr>
        <b/>
        <sz val="12"/>
        <color theme="1"/>
        <rFont val="Times New Roman"/>
        <family val="1"/>
        <charset val="204"/>
      </rPr>
      <t xml:space="preserve"> </t>
    </r>
    <r>
      <rPr>
        <sz val="12"/>
        <color theme="1"/>
        <rFont val="Times New Roman"/>
        <family val="1"/>
        <charset val="204"/>
      </rPr>
      <t>государственной политики в сфере</t>
    </r>
    <r>
      <rPr>
        <b/>
        <sz val="12"/>
        <color theme="1"/>
        <rFont val="Times New Roman"/>
        <family val="1"/>
        <charset val="204"/>
      </rPr>
      <t xml:space="preserve"> </t>
    </r>
    <r>
      <rPr>
        <sz val="12"/>
        <color theme="1"/>
        <rFont val="Times New Roman"/>
        <family val="1"/>
        <charset val="204"/>
      </rPr>
      <t>строительства, дорожного хозяйства» на 2019-2024 гг.</t>
    </r>
  </si>
  <si>
    <t>Подпрограмма "Развитие сети искусственных сооруженией"  Государственной программы Иркутской области "Реализация государственной политики в сфере строительства, дорожного хозяйства" на 2019-2024 гг.</t>
  </si>
  <si>
    <t>Подпрограмма "Развитие благоустройства территорий муниципальных образований Иркутской области" на 2018 - 2024 годы Государственной программы "Формирование современной городской среды" на 2018-2024 гг.</t>
  </si>
  <si>
    <t>Подпрограмма "Устойчивое развитие сельских территорий Иркутской области" на 2019-2024 гг. Государственной программы Иркутской области "Развитие сельского хозяйства и регулирование рынков сельскохозяйственной продукции, сырья и продовольствия" на 2019-2024 гг.</t>
  </si>
  <si>
    <t>Подпрограмма "Устойчивое развитие сельских территорий" на 2019-2024 гг. Государственной программы Иркутской области "Развитие сельского хозяйства и регулирование рынков сельскохозяйственной продукции, сырья и продовольствия в Иркутской области" на 2019-2024 гг.</t>
  </si>
  <si>
    <t>Подпрограмма "Устойчивое развитие сельских территорий" на 2019-2024 гг. Государственной программы Иркутской области "Развитие сельского хозяйства и регулирование рынков сельскохозяйственной продукции, сырья и продовольствия в Иркутской области" на 2019-2024гг.</t>
  </si>
  <si>
    <t>93,5 тыс т</t>
  </si>
  <si>
    <t>104,0 тыс.т</t>
  </si>
  <si>
    <t>106,6 тыс.т</t>
  </si>
  <si>
    <t>109,2 тыс.т</t>
  </si>
  <si>
    <t>111,8 тыс.т</t>
  </si>
  <si>
    <t>114,0 тыс т</t>
  </si>
  <si>
    <t>732,5 тыс т</t>
  </si>
  <si>
    <t>9,4 тыс.т</t>
  </si>
  <si>
    <t>10,0 тыс.т</t>
  </si>
  <si>
    <t>1,9 тыс.т</t>
  </si>
  <si>
    <t>0,07 тыс.т</t>
  </si>
  <si>
    <t>50,1 тыс.т</t>
  </si>
  <si>
    <t>0,06 тыс.т</t>
  </si>
  <si>
    <t>0,08 тыс.т</t>
  </si>
  <si>
    <t>0,21 тыс т</t>
  </si>
  <si>
    <t>0,005 тыс.т</t>
  </si>
  <si>
    <t>0,01 тыс.т</t>
  </si>
  <si>
    <t>0,02 тыс.т</t>
  </si>
  <si>
    <t>0,08 тыс т</t>
  </si>
  <si>
    <t>8,9 тыс.т</t>
  </si>
  <si>
    <t>23,4 тыс т</t>
  </si>
  <si>
    <t>32,5 тыс.т</t>
  </si>
  <si>
    <t>41,8 тыс.т</t>
  </si>
  <si>
    <t>51,0 тыс.т</t>
  </si>
  <si>
    <t>2,0 тыс.т</t>
  </si>
  <si>
    <t>2,6 тыс.т</t>
  </si>
  <si>
    <t>2,8 тыс т</t>
  </si>
  <si>
    <t>Попрограмма "Модернизация объектов коммунальной инфраструктуры Иркутской области" на 2019-2024 годы Государственной программы Иркутской области «Развитие жилищно-коммунального хозяйства Иркутской области» на 2019-2024 гг.</t>
  </si>
  <si>
    <t>Подпрограмма "Модернизация объектов коммунальной инфраструктуры Иркутской области" на 2019-2024 гг. Государственной программы Иркутской области «Развитие жилищно-коммунального хозяйства Иркутской области» на 2019-2024 гг.</t>
  </si>
  <si>
    <t>Попрограмма "Модернизация объектов коммунальной инфраструктуры Иркутской области" на 2019-2024 гг. Государственной программы Иркутской области «Развитие жилищно-коммунального хозяйства Иркутской области» на 2019-2024 гг.</t>
  </si>
  <si>
    <t>Попрограмма "Модернизация объектов коммунальной инфраструктуры Иркутской области" на 2019-2024 гг. Государственной программы Иркутской области «Развитие жилищно-коммунального хозяйства Иркутской области» на 2019-2024 годы</t>
  </si>
  <si>
    <t>Попрограмма "Модернизация объектов коммунальной инфраструктуры Иркутской области" на 2019-2024 гг.  Государственной программы Иркутской области «Развитие жилищно-коммунального хозяйства Иркутской области» на 2019-2024 гг.</t>
  </si>
  <si>
    <t>Попрограмма "Чистая вода" на 2019-2024 гг. Государственной программы Иркутской области «Развитие жилищно-коммунального хозяйства Иркутской области» на 2019-2024 гг.</t>
  </si>
  <si>
    <t>Подпрограмма "Государственная политика в сфере экономического развития Иркутской области" на 2019-2024 гг. Государственной программы Иркутской области "Экономическое развитие и инновационная экономика" на 2019-2024 гг. (проект народные инициативы, дорожный фонд)</t>
  </si>
  <si>
    <t>Подпрограмма "Государственная политика в сфере экономического развития Иркутской области" на 2019-2024 гг. Государственной программы Иркутской области  "Экономическое развитие и инновационная экономика" на 2019-2024 гг. (проект народные инициативы, дорожный фонд)</t>
  </si>
  <si>
    <t>Подпрограмма "Обеспечение реализации полномочий Правительства Иркутской области по защите населения и территорий от чрезвычайных ситуаций, гражданской обороне и пожарной безопасности" на 2019-2024 гг. Государственной программы Иркутской области "Обеспечение комплексных мер противодействия чрезвычайным ситуациям природного и техногенного характера, построение и развитие аппаратно-программного комплекса "Безопасный город"" на 2019-2024 гг.</t>
  </si>
  <si>
    <t>Подпрограмма "Развитие сельского хозяйства и регулирование рынков сельскохозяйственной продукции, сырья и продовольствия в Иркутской области" на 2019-2024 гг. Государственной программы Иркутской области "Развитие сельского хозяйства и регулирование рынков сельскохозяйственной продукции, сырья и продовольствия в Иркутской области" на 2019-2024 гг.</t>
  </si>
  <si>
    <t>Подпрограмма "Развитие сельского хозяйства и регулирование рынков сельскохозяйственной продукции, сырья и продовольствия в Иркутской области" на 2019-2024 гг. Государственная программа Иркутской области "Развитие сельского хозяйства и регулирование рынков сельскохозяйственной продукции, сырья и продовольствия в Иркутской области" на 2019-2024 гг.</t>
  </si>
  <si>
    <t>Подпрограмма "Развитие сельского хозяйства и регулирование рынков сельскохозяйственной продукции, сырья и продовольствия в Иркутской области" на 2019-2024 гг Государственной программы Иркутской области "Развитие сельского хозяйства и регулирование рынков сельскохозяйственной продукции, сырья и продовольствия в Иркутской области" на 2019-2024 гг.</t>
  </si>
  <si>
    <t>Подрограмма "Развитие переработки сельскохозяйственной
продукции, производства продовольственных товаров
и расширения каналов сбыта" на 2019-2024 гг. Государственной программы Иркутской области "Развитие сельского хозяйства и регулирование рынков сельскохозяйственной продукции, сырья и продовольствия в Иркутской области" на 2019-2024 гг.</t>
  </si>
  <si>
    <t>Подпрограмма «Развитие сферы
заготовки, переработки и сбыта
пищевых лесных ресурсов и
лекарственных растений в Иркутской
области" на 2 019-2024 гг. Государственной программы Иркутской области "Развитие сельского хозяйства и регулирование рынков сельскохозяйственной продукции, сырья и продовольствия в Иркутской области" на 2019-2024 гг.</t>
  </si>
  <si>
    <t>Подпрограмма "Оказание финансовой поддержки муниципальным образованиям Иркутской области в сфере культуры и архивного дела" на 2019-2024 гг. Государственной программы Иркутской области «Развитие культуры» на 2019-2024 гг..</t>
  </si>
  <si>
    <t>19,4 тыс.т</t>
  </si>
  <si>
    <t>1371,6 тыс.т</t>
  </si>
  <si>
    <t>Комитет по ЖКХ, транспорту и связи администрации Тулунского муниципального района; Администрации сельских поселений Тулунского муниципального района</t>
  </si>
  <si>
    <t>ИП Глава КФХ  Гамаюнов А.А.</t>
  </si>
  <si>
    <t>Строительство ФАП-а в д.Петровск (Перфиловское сельское поселение)</t>
  </si>
  <si>
    <t>Комитет по культуре, молодежной политике и спорту администрации Тулунского муниципального района; Администрации Афанасьевского сельского поселения</t>
  </si>
  <si>
    <t>Комитет по культуре, молодежной политике и спорту администрации Тулунского муниципального района; Администрация Ишидейского сельского поселения.</t>
  </si>
  <si>
    <t>Капитальный ремонт котельной д. Афанасьева Тулунского района Иркутской области "Замена котельного оборудования в котельной д. Афанасьева (Дымосос ДН-9-1500, СКИП-600)"</t>
  </si>
  <si>
    <t>Формирование благоприятной внешней среды развития малого и среднего предпринимательства (проведение районный конкурсов, обучающих семинаров, круглых столов и т.д.)</t>
  </si>
  <si>
    <t>Подпрограмма «Обеспечение защиты населения и территории Тулунского района от чрезвычайных ситуаций природного и техногенного характера» на 2017-2021 гг. муниципальной программы «Обеспечение комплексных мер безопасности на территории Тулунского муниципального района» на 2017-2021 гг.</t>
  </si>
  <si>
    <t>Отдел по делам ГО и ЧС администрации Тулунского муниципального района</t>
  </si>
  <si>
    <t>Строительство культурно-досугового центра на 100 мест в пос. 4-е отделение ГСС (Писаревское МО)</t>
  </si>
  <si>
    <t>Строительство культурно-досугового центра на 200 мест в с. Гуран (Гуранское МО)</t>
  </si>
  <si>
    <t>Капитальный ремонт спортивного зала МОУ "Будаговская СОШ"</t>
  </si>
  <si>
    <t>Подпрограмма «Дошкольное, общее и дополнительное образование» 2019-2024 гг. Государственной программы Иркутской области "Развитие образования" на 2019-2024 гг.</t>
  </si>
  <si>
    <t xml:space="preserve">Подпрограмма «Обеспечение реализации Государственной программы и прочие мероприятия в области образования» на 2019- 2024 г. Государственной программы Иркутской области "Развитие образования" на 2019-2024 гг. </t>
  </si>
  <si>
    <t>Строительство здания МКУК "Культурно-досуговый центр пос. Сибиряк" (Сибирякское сельское поселение)</t>
  </si>
  <si>
    <t>Капитальный ремонт здания МКУК "Культурно-досуговый центр пос. Октябрьский-2" (Октябрьское сельское поселение)</t>
  </si>
  <si>
    <t>Капитальный ремонт здания МКУК "Культурно-досуговый центр Перфиловского МО", филиал д.Нижний Манут (Перфиловское сельское поселение)</t>
  </si>
  <si>
    <t>Капитальный ремонт здания МКУК "Культурно-досуговый центр пос. Евдокимовский" (Евдокимовское сельское поселение)</t>
  </si>
  <si>
    <t>Капитальный ремонт здания МКУК "Культурно-досуговый центр с.Будагово", филиал д.Трактово-Курзан (Будаговское сельское поселение)</t>
  </si>
  <si>
    <t>Капитальный ремонт здания МКУК "Межпоселенческая центральная районная библиотека им.Г.С.Виноградова" (пос.Центральные мастерские, Писаревское сельское поселение)</t>
  </si>
  <si>
    <t>Приобретение специализированного автотранспорта для МКУК "Центр ремесел Тулунского муниципального района"</t>
  </si>
  <si>
    <t>Модернизация 9-ти учреждений культуры (МКУК "Центр ремесел Тулунского муниципального района", КДЦ Перфиловского МО, КДЦ д. Владимировка", КДЦ с. Бурхун, КДЦ с. Котик, КДЦ с. Едогон, КДЦ Будаговского МО, КДЦ д. Нижний Бурбук, КДЦ п. Сибиряк)</t>
  </si>
  <si>
    <r>
      <t>Подпрограмма "Отходы производства и потребления " на 2019-2024 гг. Государственной программы Иркутской области "Охрана окружающей среды" на 2019-2024 гг.</t>
    </r>
    <r>
      <rPr>
        <sz val="12"/>
        <color rgb="FFFFFF00"/>
        <rFont val="Times New Roman"/>
        <family val="1"/>
        <charset val="204"/>
      </rPr>
      <t xml:space="preserve"> </t>
    </r>
  </si>
  <si>
    <t xml:space="preserve">постановлением Администрации </t>
  </si>
  <si>
    <t>Приложение</t>
  </si>
  <si>
    <t>к  постановлению Администрации</t>
  </si>
  <si>
    <t>от 15.02.2019 г. № 12-пг</t>
  </si>
  <si>
    <t>"Утвержден</t>
  </si>
  <si>
    <t>Филиал "Разрез "Тулунуголь" ООО "Компания "Востсибуголь"</t>
  </si>
  <si>
    <t>от 18 мая 2020 г. № 58-пг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</si>
</sst>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
    <numFmt numFmtId="166" formatCode="0.0000"/>
  </numFmts>
  <fonts count="16" x14ac:knownFonts="1">
    <font>
      <sz val="11"/>
      <color theme="1"/>
      <name val="Calibri"/>
      <family val="2"/>
      <charset val="204"/>
      <scheme val="minor"/>
    </font>
    <font>
      <sz val="12"/>
      <color theme="1"/>
      <name val="Times New Roman"/>
      <family val="1"/>
      <charset val="204"/>
    </font>
    <font>
      <sz val="14"/>
      <color theme="1"/>
      <name val="Times New Roman"/>
      <family val="1"/>
      <charset val="204"/>
    </font>
    <font>
      <sz val="11"/>
      <color theme="1"/>
      <name val="Times New Roman"/>
      <family val="1"/>
      <charset val="204"/>
    </font>
    <font>
      <sz val="12"/>
      <color rgb="FF000000"/>
      <name val="Times New Roman"/>
      <family val="1"/>
      <charset val="204"/>
    </font>
    <font>
      <b/>
      <sz val="12"/>
      <color rgb="FF000000"/>
      <name val="Times New Roman"/>
      <family val="1"/>
      <charset val="204"/>
    </font>
    <font>
      <sz val="12"/>
      <color indexed="8"/>
      <name val="Times New Roman"/>
      <family val="1"/>
      <charset val="204"/>
    </font>
    <font>
      <b/>
      <sz val="12"/>
      <color indexed="8"/>
      <name val="Times New Roman"/>
      <family val="1"/>
      <charset val="204"/>
    </font>
    <font>
      <b/>
      <sz val="12"/>
      <color theme="1"/>
      <name val="Times New Roman"/>
      <family val="1"/>
      <charset val="204"/>
    </font>
    <font>
      <sz val="12"/>
      <name val="Times New Roman"/>
      <family val="1"/>
      <charset val="204"/>
    </font>
    <font>
      <b/>
      <sz val="14"/>
      <color theme="1"/>
      <name val="Times New Roman"/>
      <family val="1"/>
      <charset val="204"/>
    </font>
    <font>
      <b/>
      <sz val="12"/>
      <name val="Times New Roman"/>
      <family val="1"/>
      <charset val="204"/>
    </font>
    <font>
      <sz val="11"/>
      <name val="Calibri"/>
      <family val="2"/>
      <charset val="204"/>
      <scheme val="minor"/>
    </font>
    <font>
      <sz val="14"/>
      <color rgb="FFFF0000"/>
      <name val="Times New Roman"/>
      <family val="1"/>
      <charset val="204"/>
    </font>
    <font>
      <sz val="11"/>
      <color rgb="FFFF0000"/>
      <name val="Times New Roman"/>
      <family val="1"/>
      <charset val="204"/>
    </font>
    <font>
      <sz val="12"/>
      <color rgb="FFFFFF00"/>
      <name val="Times New Roman"/>
      <family val="1"/>
      <charset val="204"/>
    </font>
  </fonts>
  <fills count="7">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indexed="9"/>
        <bgColor indexed="64"/>
      </patternFill>
    </fill>
    <fill>
      <patternFill patternType="solid">
        <fgColor theme="9" tint="0.59999389629810485"/>
        <bgColor indexed="64"/>
      </patternFill>
    </fill>
    <fill>
      <patternFill patternType="solid">
        <fgColor theme="2" tint="-9.9978637043366805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2">
    <xf numFmtId="0" fontId="0" fillId="0" borderId="0" xfId="0"/>
    <xf numFmtId="0" fontId="3" fillId="0" borderId="0" xfId="0" applyFont="1"/>
    <xf numFmtId="0" fontId="3" fillId="0" borderId="0" xfId="0" applyFont="1" applyAlignment="1">
      <alignment horizontal="center"/>
    </xf>
    <xf numFmtId="0" fontId="3" fillId="2" borderId="0" xfId="0" applyFont="1" applyFill="1"/>
    <xf numFmtId="0" fontId="2" fillId="0" borderId="0" xfId="0" applyFont="1" applyBorder="1" applyAlignment="1">
      <alignment horizontal="center" vertical="center" wrapText="1"/>
    </xf>
    <xf numFmtId="164" fontId="5" fillId="2"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164" fontId="5" fillId="5" borderId="1" xfId="0" applyNumberFormat="1" applyFont="1" applyFill="1" applyBorder="1" applyAlignment="1">
      <alignment horizontal="center" vertical="center" wrapText="1"/>
    </xf>
    <xf numFmtId="1" fontId="5" fillId="5" borderId="1" xfId="0" applyNumberFormat="1" applyFont="1" applyFill="1" applyBorder="1" applyAlignment="1">
      <alignment horizontal="center" vertical="center" wrapText="1"/>
    </xf>
    <xf numFmtId="1" fontId="5" fillId="3" borderId="1" xfId="0" applyNumberFormat="1" applyFont="1" applyFill="1" applyBorder="1" applyAlignment="1">
      <alignment horizontal="center" vertical="center" wrapText="1"/>
    </xf>
    <xf numFmtId="164" fontId="5" fillId="3" borderId="1" xfId="0" applyNumberFormat="1" applyFont="1" applyFill="1" applyBorder="1" applyAlignment="1">
      <alignment horizontal="center" vertical="center" wrapText="1"/>
    </xf>
    <xf numFmtId="164" fontId="1" fillId="0" borderId="1" xfId="0" applyNumberFormat="1" applyFont="1" applyBorder="1" applyAlignment="1">
      <alignment horizontal="center" vertical="center" wrapText="1"/>
    </xf>
    <xf numFmtId="164" fontId="8" fillId="0" borderId="1" xfId="0" applyNumberFormat="1" applyFont="1" applyBorder="1" applyAlignment="1">
      <alignment horizontal="center" vertical="center" wrapText="1"/>
    </xf>
    <xf numFmtId="164" fontId="4" fillId="2" borderId="1" xfId="0" applyNumberFormat="1" applyFont="1" applyFill="1" applyBorder="1" applyAlignment="1">
      <alignment horizontal="center" vertical="center" wrapText="1"/>
    </xf>
    <xf numFmtId="1" fontId="5" fillId="2" borderId="1" xfId="0" applyNumberFormat="1" applyFont="1" applyFill="1" applyBorder="1" applyAlignment="1">
      <alignment horizontal="center" vertical="center" wrapText="1"/>
    </xf>
    <xf numFmtId="1" fontId="8" fillId="0" borderId="1" xfId="0" applyNumberFormat="1" applyFont="1" applyBorder="1" applyAlignment="1">
      <alignment horizontal="center" vertical="center" wrapText="1"/>
    </xf>
    <xf numFmtId="164" fontId="6" fillId="4" borderId="1" xfId="0" applyNumberFormat="1" applyFont="1" applyFill="1" applyBorder="1" applyAlignment="1">
      <alignment horizontal="center" vertical="center" wrapText="1"/>
    </xf>
    <xf numFmtId="164" fontId="4" fillId="0" borderId="1"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0" fontId="2" fillId="0" borderId="0" xfId="0" applyFont="1" applyAlignment="1">
      <alignment horizontal="center"/>
    </xf>
    <xf numFmtId="0" fontId="2" fillId="0" borderId="0" xfId="0" applyFont="1"/>
    <xf numFmtId="2" fontId="1" fillId="0" borderId="1" xfId="0" applyNumberFormat="1" applyFont="1" applyBorder="1" applyAlignment="1">
      <alignment horizontal="center" vertical="center" wrapText="1"/>
    </xf>
    <xf numFmtId="0" fontId="2" fillId="0" borderId="0" xfId="0" applyFont="1" applyAlignment="1">
      <alignment horizontal="left" vertical="center"/>
    </xf>
    <xf numFmtId="0" fontId="3" fillId="0" borderId="0" xfId="0" applyFont="1" applyFill="1"/>
    <xf numFmtId="0" fontId="1" fillId="0" borderId="0" xfId="0" applyFont="1" applyBorder="1" applyAlignment="1">
      <alignment horizontal="center" vertical="center" wrapText="1"/>
    </xf>
    <xf numFmtId="164" fontId="8" fillId="3" borderId="1" xfId="0" applyNumberFormat="1" applyFont="1" applyFill="1" applyBorder="1" applyAlignment="1">
      <alignment horizontal="center" vertical="center" wrapText="1"/>
    </xf>
    <xf numFmtId="0" fontId="1" fillId="0" borderId="0" xfId="0" applyFont="1" applyBorder="1" applyAlignment="1">
      <alignment horizontal="left" vertical="center" wrapText="1"/>
    </xf>
    <xf numFmtId="0" fontId="5"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2" fontId="1" fillId="0" borderId="1"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164" fontId="5" fillId="6" borderId="1" xfId="0" applyNumberFormat="1" applyFont="1" applyFill="1" applyBorder="1" applyAlignment="1">
      <alignment horizontal="center" vertical="center" wrapText="1"/>
    </xf>
    <xf numFmtId="1" fontId="5" fillId="6" borderId="1" xfId="0" applyNumberFormat="1"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4" fillId="6" borderId="1" xfId="0" applyFont="1" applyFill="1" applyBorder="1" applyAlignment="1">
      <alignment horizontal="center" vertical="center" wrapText="1"/>
    </xf>
    <xf numFmtId="1" fontId="1" fillId="0" borderId="1" xfId="0" applyNumberFormat="1" applyFont="1" applyBorder="1" applyAlignment="1">
      <alignment horizontal="center" vertical="center" wrapText="1"/>
    </xf>
    <xf numFmtId="164" fontId="5" fillId="0" borderId="1" xfId="0" applyNumberFormat="1" applyFont="1" applyBorder="1" applyAlignment="1">
      <alignment horizontal="center" vertical="center" wrapText="1"/>
    </xf>
    <xf numFmtId="164" fontId="7" fillId="4" borderId="1" xfId="0" applyNumberFormat="1" applyFont="1" applyFill="1" applyBorder="1" applyAlignment="1">
      <alignment horizontal="center" vertical="center" wrapText="1"/>
    </xf>
    <xf numFmtId="1" fontId="8" fillId="3" borderId="1" xfId="0" applyNumberFormat="1" applyFont="1" applyFill="1" applyBorder="1" applyAlignment="1">
      <alignment horizontal="center" vertical="center" wrapText="1"/>
    </xf>
    <xf numFmtId="164" fontId="9" fillId="0" borderId="1" xfId="0" applyNumberFormat="1" applyFont="1" applyBorder="1" applyAlignment="1">
      <alignment horizontal="center" vertical="center" wrapText="1"/>
    </xf>
    <xf numFmtId="0" fontId="11"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164" fontId="9" fillId="2" borderId="1" xfId="0" applyNumberFormat="1" applyFont="1" applyFill="1" applyBorder="1" applyAlignment="1">
      <alignment horizontal="center" vertical="center" wrapText="1"/>
    </xf>
    <xf numFmtId="164" fontId="11" fillId="2" borderId="1" xfId="0" applyNumberFormat="1" applyFont="1" applyFill="1" applyBorder="1" applyAlignment="1">
      <alignment horizontal="center" vertical="center" wrapText="1"/>
    </xf>
    <xf numFmtId="1" fontId="11" fillId="2" borderId="1" xfId="0" applyNumberFormat="1" applyFont="1" applyFill="1" applyBorder="1" applyAlignment="1">
      <alignment horizontal="center" vertical="center" wrapText="1"/>
    </xf>
    <xf numFmtId="164" fontId="11" fillId="0" borderId="1" xfId="0" applyNumberFormat="1" applyFont="1" applyBorder="1" applyAlignment="1">
      <alignment horizontal="center" vertical="center" wrapText="1"/>
    </xf>
    <xf numFmtId="164" fontId="9" fillId="0" borderId="1" xfId="0" applyNumberFormat="1" applyFont="1" applyFill="1" applyBorder="1" applyAlignment="1">
      <alignment horizontal="center" vertical="center" wrapText="1"/>
    </xf>
    <xf numFmtId="0" fontId="9" fillId="3" borderId="1" xfId="0" applyFont="1" applyFill="1" applyBorder="1" applyAlignment="1">
      <alignment horizontal="center" vertical="center" wrapText="1"/>
    </xf>
    <xf numFmtId="164" fontId="11" fillId="3" borderId="1" xfId="0" applyNumberFormat="1" applyFont="1" applyFill="1" applyBorder="1" applyAlignment="1">
      <alignment horizontal="center" vertical="center" wrapText="1"/>
    </xf>
    <xf numFmtId="1" fontId="11" fillId="3" borderId="1" xfId="0" applyNumberFormat="1" applyFont="1" applyFill="1" applyBorder="1" applyAlignment="1">
      <alignment horizontal="center" vertical="center" wrapText="1"/>
    </xf>
    <xf numFmtId="1" fontId="11"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0" fillId="3" borderId="1" xfId="0" applyFill="1" applyBorder="1" applyAlignment="1">
      <alignment horizontal="center" vertical="center" wrapText="1"/>
    </xf>
    <xf numFmtId="0" fontId="4" fillId="0" borderId="1" xfId="0" applyFont="1" applyBorder="1" applyAlignment="1">
      <alignment horizontal="center" vertical="center" wrapText="1"/>
    </xf>
    <xf numFmtId="0" fontId="13" fillId="2" borderId="0" xfId="0" applyFont="1" applyFill="1"/>
    <xf numFmtId="0" fontId="14" fillId="2" borderId="0" xfId="0" applyFont="1" applyFill="1" applyAlignment="1">
      <alignment wrapText="1"/>
    </xf>
    <xf numFmtId="1" fontId="4"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164"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2" fontId="8" fillId="0" borderId="1" xfId="0" applyNumberFormat="1" applyFont="1" applyFill="1" applyBorder="1" applyAlignment="1">
      <alignment horizontal="center" vertical="center" wrapText="1"/>
    </xf>
    <xf numFmtId="0" fontId="10" fillId="0" borderId="0" xfId="0" applyFont="1"/>
    <xf numFmtId="164" fontId="1" fillId="2" borderId="1" xfId="0" applyNumberFormat="1" applyFont="1" applyFill="1" applyBorder="1" applyAlignment="1">
      <alignment horizontal="center" vertical="center" wrapText="1"/>
    </xf>
    <xf numFmtId="164" fontId="8" fillId="2"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164" fontId="11" fillId="6" borderId="1" xfId="0" applyNumberFormat="1" applyFont="1" applyFill="1" applyBorder="1" applyAlignment="1">
      <alignment horizontal="center" vertical="center" wrapText="1"/>
    </xf>
    <xf numFmtId="164" fontId="11"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wrapText="1"/>
    </xf>
    <xf numFmtId="0" fontId="1" fillId="0" borderId="1" xfId="0" applyFont="1" applyFill="1" applyBorder="1" applyAlignment="1">
      <alignment horizontal="center" wrapText="1"/>
    </xf>
    <xf numFmtId="2" fontId="1" fillId="0" borderId="1" xfId="0" applyNumberFormat="1" applyFont="1" applyFill="1" applyBorder="1" applyAlignment="1">
      <alignment horizontal="center" wrapText="1"/>
    </xf>
    <xf numFmtId="164" fontId="8" fillId="0" borderId="1" xfId="0" applyNumberFormat="1" applyFont="1" applyFill="1" applyBorder="1" applyAlignment="1">
      <alignment horizontal="center" wrapText="1"/>
    </xf>
    <xf numFmtId="1" fontId="1" fillId="0" borderId="1" xfId="0" applyNumberFormat="1" applyFont="1" applyFill="1" applyBorder="1" applyAlignment="1">
      <alignment horizontal="center" wrapText="1"/>
    </xf>
    <xf numFmtId="165" fontId="8" fillId="0" borderId="1" xfId="0" applyNumberFormat="1" applyFont="1" applyFill="1" applyBorder="1" applyAlignment="1">
      <alignment horizontal="center" vertical="center" wrapText="1"/>
    </xf>
    <xf numFmtId="165" fontId="1" fillId="0" borderId="1" xfId="0" applyNumberFormat="1" applyFont="1" applyFill="1" applyBorder="1" applyAlignment="1">
      <alignment horizontal="center" wrapText="1"/>
    </xf>
    <xf numFmtId="166" fontId="1" fillId="0" borderId="1" xfId="0" applyNumberFormat="1" applyFont="1" applyFill="1" applyBorder="1" applyAlignment="1">
      <alignment horizontal="center" wrapText="1"/>
    </xf>
    <xf numFmtId="1" fontId="11" fillId="6" borderId="1" xfId="0"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0" fontId="2" fillId="0" borderId="0" xfId="0" applyFont="1" applyAlignment="1">
      <alignment horizontal="right" vertical="center" wrapText="1"/>
    </xf>
    <xf numFmtId="0" fontId="0" fillId="0" borderId="0" xfId="0" applyAlignment="1"/>
    <xf numFmtId="0" fontId="5"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2" fillId="0" borderId="0" xfId="0" applyFont="1" applyAlignment="1">
      <alignment horizontal="right" vertical="center" wrapText="1"/>
    </xf>
    <xf numFmtId="0" fontId="0" fillId="0" borderId="0" xfId="0" applyAlignment="1">
      <alignment horizontal="right" vertical="center" wrapText="1"/>
    </xf>
    <xf numFmtId="0" fontId="0" fillId="0" borderId="0" xfId="0" applyAlignment="1"/>
    <xf numFmtId="0" fontId="5" fillId="6"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8" fillId="3"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4" fillId="0" borderId="1" xfId="0" applyFont="1" applyFill="1" applyBorder="1" applyAlignment="1">
      <alignment vertical="center" wrapText="1"/>
    </xf>
    <xf numFmtId="0" fontId="1"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11" fillId="6" borderId="1" xfId="0" applyFont="1" applyFill="1" applyBorder="1" applyAlignment="1">
      <alignment horizontal="left" vertical="center" wrapText="1"/>
    </xf>
    <xf numFmtId="0" fontId="5" fillId="6" borderId="1" xfId="0" applyFont="1" applyFill="1" applyBorder="1" applyAlignment="1">
      <alignment horizontal="center" vertical="center" wrapText="1"/>
    </xf>
    <xf numFmtId="0" fontId="0" fillId="6" borderId="1" xfId="0" applyFill="1" applyBorder="1" applyAlignment="1">
      <alignment horizontal="center" vertical="center" wrapText="1"/>
    </xf>
    <xf numFmtId="0" fontId="4" fillId="2" borderId="1" xfId="0" applyFont="1" applyFill="1" applyBorder="1" applyAlignment="1">
      <alignment horizontal="center" vertical="center" wrapText="1"/>
    </xf>
    <xf numFmtId="0" fontId="6" fillId="4" borderId="1" xfId="0" applyFont="1" applyFill="1" applyBorder="1" applyAlignment="1">
      <alignment horizontal="left" vertical="center" wrapText="1"/>
    </xf>
    <xf numFmtId="0" fontId="1" fillId="4" borderId="1" xfId="0" applyFont="1" applyFill="1" applyBorder="1" applyAlignment="1">
      <alignment vertical="center" wrapText="1"/>
    </xf>
    <xf numFmtId="0" fontId="1" fillId="0" borderId="1" xfId="0" applyFont="1" applyBorder="1" applyAlignment="1">
      <alignment vertical="center" wrapText="1"/>
    </xf>
    <xf numFmtId="0" fontId="1" fillId="4" borderId="1" xfId="0" applyFont="1" applyFill="1" applyBorder="1" applyAlignment="1">
      <alignment horizontal="left" vertical="center" wrapText="1"/>
    </xf>
    <xf numFmtId="0" fontId="9" fillId="0" borderId="1" xfId="0" applyFont="1" applyBorder="1" applyAlignment="1">
      <alignment horizontal="left" vertical="center" wrapText="1"/>
    </xf>
    <xf numFmtId="0" fontId="5" fillId="3"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Border="1" applyAlignment="1">
      <alignment vertical="top" wrapText="1"/>
    </xf>
    <xf numFmtId="0" fontId="1" fillId="0" borderId="1" xfId="0" applyFont="1" applyFill="1" applyBorder="1" applyAlignment="1">
      <alignment vertical="top" wrapText="1"/>
    </xf>
    <xf numFmtId="0" fontId="5" fillId="3" borderId="1" xfId="0" applyFont="1" applyFill="1" applyBorder="1" applyAlignment="1">
      <alignment horizontal="left" vertical="center" wrapText="1"/>
    </xf>
    <xf numFmtId="0" fontId="8" fillId="3" borderId="1" xfId="0" applyFont="1" applyFill="1" applyBorder="1" applyAlignment="1">
      <alignment horizontal="left" vertical="center" wrapText="1"/>
    </xf>
    <xf numFmtId="164" fontId="4" fillId="2"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164" fontId="5" fillId="3" borderId="1" xfId="0" applyNumberFormat="1" applyFont="1" applyFill="1" applyBorder="1" applyAlignment="1">
      <alignment horizontal="center" vertical="center" wrapText="1"/>
    </xf>
    <xf numFmtId="0" fontId="0" fillId="3" borderId="1" xfId="0" applyFill="1" applyBorder="1" applyAlignment="1">
      <alignment horizontal="center" vertical="center" wrapText="1"/>
    </xf>
    <xf numFmtId="0" fontId="11" fillId="0" borderId="1" xfId="0" applyFont="1" applyFill="1" applyBorder="1" applyAlignment="1">
      <alignment horizontal="left" vertical="center" wrapText="1"/>
    </xf>
    <xf numFmtId="0" fontId="1" fillId="0" borderId="0" xfId="0" applyFont="1" applyBorder="1" applyAlignment="1">
      <alignment horizontal="center" vertical="center" wrapText="1"/>
    </xf>
    <xf numFmtId="0" fontId="4" fillId="0" borderId="1" xfId="0" applyFont="1" applyBorder="1" applyAlignment="1">
      <alignment horizontal="left" vertical="center" wrapText="1"/>
    </xf>
    <xf numFmtId="0" fontId="11" fillId="3"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0" fillId="0" borderId="0" xfId="0" applyFont="1" applyAlignment="1">
      <alignment horizontal="center" vertical="center" wrapText="1"/>
    </xf>
    <xf numFmtId="0" fontId="7" fillId="5" borderId="1" xfId="0" applyFont="1" applyFill="1" applyBorder="1" applyAlignment="1">
      <alignment horizontal="left" vertical="center" wrapText="1"/>
    </xf>
    <xf numFmtId="0" fontId="7" fillId="3" borderId="1" xfId="0" applyFont="1" applyFill="1" applyBorder="1" applyAlignment="1">
      <alignment horizontal="left" vertical="center" wrapText="1"/>
    </xf>
    <xf numFmtId="0" fontId="5" fillId="5" borderId="1" xfId="0" applyFont="1" applyFill="1" applyBorder="1" applyAlignment="1">
      <alignment horizontal="center" vertical="center" wrapText="1"/>
    </xf>
    <xf numFmtId="0" fontId="0" fillId="0" borderId="1" xfId="0" applyBorder="1" applyAlignment="1">
      <alignment horizontal="left" vertical="center" wrapText="1"/>
    </xf>
    <xf numFmtId="0" fontId="12" fillId="0" borderId="1" xfId="0" applyFont="1" applyFill="1" applyBorder="1" applyAlignment="1">
      <alignment horizontal="left" vertical="center" wrapText="1"/>
    </xf>
    <xf numFmtId="164" fontId="9" fillId="2" borderId="1" xfId="0" applyNumberFormat="1" applyFont="1" applyFill="1" applyBorder="1" applyAlignment="1">
      <alignment horizontal="center" vertical="center" wrapText="1"/>
    </xf>
    <xf numFmtId="0" fontId="11" fillId="3" borderId="1" xfId="0" applyFont="1" applyFill="1" applyBorder="1" applyAlignment="1">
      <alignment horizontal="lef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95"/>
  <sheetViews>
    <sheetView tabSelected="1" view="pageBreakPreview" zoomScale="90" zoomScaleNormal="90" zoomScaleSheetLayoutView="90" workbookViewId="0">
      <pane xSplit="3" ySplit="16" topLeftCell="J1253" activePane="bottomRight" state="frozen"/>
      <selection pane="topRight" activeCell="D1" sqref="D1"/>
      <selection pane="bottomLeft" activeCell="A12" sqref="A12"/>
      <selection pane="bottomRight" activeCell="C9" sqref="C9"/>
    </sheetView>
  </sheetViews>
  <sheetFormatPr defaultColWidth="8.88671875" defaultRowHeight="13.8" x14ac:dyDescent="0.25"/>
  <cols>
    <col min="1" max="1" width="6.5546875" style="1" customWidth="1"/>
    <col min="2" max="2" width="40.5546875" style="1" customWidth="1"/>
    <col min="3" max="3" width="43.5546875" style="1" customWidth="1"/>
    <col min="4" max="4" width="12.6640625" style="1" customWidth="1"/>
    <col min="5" max="5" width="12" style="2" customWidth="1"/>
    <col min="6" max="6" width="13" style="2" customWidth="1"/>
    <col min="7" max="7" width="13.33203125" style="1" customWidth="1"/>
    <col min="8" max="8" width="14.5546875" style="1" customWidth="1"/>
    <col min="9" max="9" width="15.6640625" style="2" customWidth="1"/>
    <col min="10" max="10" width="14.33203125" style="2" customWidth="1"/>
    <col min="11" max="11" width="18.33203125" style="2" customWidth="1"/>
    <col min="12" max="12" width="13.5546875" style="2" customWidth="1"/>
    <col min="13" max="13" width="28.33203125" style="1" customWidth="1"/>
    <col min="14" max="14" width="14.44140625" style="1" customWidth="1"/>
    <col min="15" max="16384" width="8.88671875" style="1"/>
  </cols>
  <sheetData>
    <row r="1" spans="1:13" ht="18.75" customHeight="1" x14ac:dyDescent="0.35">
      <c r="A1" s="20"/>
      <c r="B1" s="20"/>
      <c r="C1" s="20"/>
      <c r="D1" s="20"/>
      <c r="E1" s="19"/>
      <c r="F1" s="19"/>
      <c r="G1" s="20"/>
      <c r="H1" s="20"/>
      <c r="I1" s="83"/>
      <c r="J1" s="91" t="s">
        <v>371</v>
      </c>
      <c r="K1" s="93"/>
      <c r="L1" s="93"/>
      <c r="M1" s="93"/>
    </row>
    <row r="2" spans="1:13" ht="18.75" customHeight="1" x14ac:dyDescent="0.35">
      <c r="A2" s="20"/>
      <c r="B2" s="20"/>
      <c r="C2" s="20"/>
      <c r="D2" s="20"/>
      <c r="E2" s="19"/>
      <c r="F2" s="19"/>
      <c r="G2" s="20"/>
      <c r="H2" s="20"/>
      <c r="I2" s="83"/>
      <c r="J2" s="91" t="s">
        <v>372</v>
      </c>
      <c r="K2" s="93"/>
      <c r="L2" s="93"/>
      <c r="M2" s="93"/>
    </row>
    <row r="3" spans="1:13" ht="18.75" customHeight="1" x14ac:dyDescent="0.35">
      <c r="A3" s="20"/>
      <c r="B3" s="20"/>
      <c r="C3" s="20"/>
      <c r="D3" s="20"/>
      <c r="E3" s="19"/>
      <c r="F3" s="19"/>
      <c r="G3" s="20"/>
      <c r="H3" s="20"/>
      <c r="I3" s="83"/>
      <c r="J3" s="91" t="s">
        <v>17</v>
      </c>
      <c r="K3" s="93"/>
      <c r="L3" s="93"/>
      <c r="M3" s="93"/>
    </row>
    <row r="4" spans="1:13" ht="18.75" customHeight="1" x14ac:dyDescent="0.35">
      <c r="A4" s="20"/>
      <c r="B4" s="20"/>
      <c r="C4" s="20"/>
      <c r="D4" s="20"/>
      <c r="E4" s="19"/>
      <c r="F4" s="19"/>
      <c r="G4" s="20"/>
      <c r="H4" s="20"/>
      <c r="I4" s="83"/>
      <c r="J4" s="91" t="s">
        <v>376</v>
      </c>
      <c r="K4" s="93"/>
      <c r="L4" s="93"/>
      <c r="M4" s="93"/>
    </row>
    <row r="5" spans="1:13" ht="18.75" customHeight="1" x14ac:dyDescent="0.35">
      <c r="A5" s="20"/>
      <c r="B5" s="20"/>
      <c r="C5" s="20"/>
      <c r="D5" s="20"/>
      <c r="E5" s="19"/>
      <c r="F5" s="19"/>
      <c r="G5" s="20"/>
      <c r="H5" s="20"/>
      <c r="I5" s="83"/>
      <c r="J5" s="83"/>
      <c r="K5" s="84"/>
      <c r="L5" s="84"/>
      <c r="M5" s="84"/>
    </row>
    <row r="6" spans="1:13" ht="18.75" customHeight="1" x14ac:dyDescent="0.35">
      <c r="A6" s="20"/>
      <c r="B6" s="20"/>
      <c r="C6" s="20"/>
      <c r="D6" s="20"/>
      <c r="E6" s="19"/>
      <c r="F6" s="19"/>
      <c r="G6" s="20"/>
      <c r="H6" s="20"/>
      <c r="I6" s="83"/>
      <c r="J6" s="91" t="s">
        <v>374</v>
      </c>
      <c r="K6" s="93"/>
      <c r="L6" s="93"/>
      <c r="M6" s="93"/>
    </row>
    <row r="7" spans="1:13" ht="20.25" customHeight="1" x14ac:dyDescent="0.35">
      <c r="A7" s="20"/>
      <c r="B7" s="66"/>
      <c r="C7" s="20"/>
      <c r="D7" s="20"/>
      <c r="E7" s="19"/>
      <c r="F7" s="19"/>
      <c r="G7" s="20"/>
      <c r="H7" s="20"/>
      <c r="I7" s="83"/>
      <c r="J7" s="91" t="s">
        <v>370</v>
      </c>
      <c r="K7" s="92"/>
      <c r="L7" s="92"/>
      <c r="M7" s="92"/>
    </row>
    <row r="8" spans="1:13" ht="18" customHeight="1" x14ac:dyDescent="0.35">
      <c r="A8" s="20"/>
      <c r="B8" s="20"/>
      <c r="C8" s="20"/>
      <c r="D8" s="20"/>
      <c r="E8" s="19"/>
      <c r="F8" s="19"/>
      <c r="G8" s="20"/>
      <c r="H8" s="20"/>
      <c r="I8" s="19"/>
      <c r="J8" s="91" t="s">
        <v>17</v>
      </c>
      <c r="K8" s="91"/>
      <c r="L8" s="91"/>
      <c r="M8" s="91"/>
    </row>
    <row r="9" spans="1:13" ht="18.75" customHeight="1" x14ac:dyDescent="0.35">
      <c r="A9" s="20"/>
      <c r="B9" s="20"/>
      <c r="C9" s="20"/>
      <c r="D9" s="20"/>
      <c r="E9" s="19"/>
      <c r="F9" s="19"/>
      <c r="G9" s="20"/>
      <c r="H9" s="20"/>
      <c r="I9" s="83"/>
      <c r="J9" s="91" t="s">
        <v>373</v>
      </c>
      <c r="K9" s="92"/>
      <c r="L9" s="92"/>
      <c r="M9" s="92"/>
    </row>
    <row r="10" spans="1:13" ht="18" x14ac:dyDescent="0.35">
      <c r="A10" s="20"/>
      <c r="B10" s="20"/>
      <c r="C10" s="20"/>
      <c r="D10" s="20"/>
      <c r="E10" s="19"/>
      <c r="F10" s="19"/>
      <c r="G10" s="20"/>
      <c r="H10" s="20"/>
      <c r="I10" s="19"/>
      <c r="J10" s="19"/>
      <c r="K10" s="19"/>
      <c r="L10" s="19"/>
      <c r="M10" s="20"/>
    </row>
    <row r="11" spans="1:13" ht="21.75" customHeight="1" x14ac:dyDescent="0.25">
      <c r="A11" s="134" t="s">
        <v>35</v>
      </c>
      <c r="B11" s="134"/>
      <c r="C11" s="134"/>
      <c r="D11" s="134"/>
      <c r="E11" s="134"/>
      <c r="F11" s="134"/>
      <c r="G11" s="134"/>
      <c r="H11" s="134"/>
      <c r="I11" s="134"/>
      <c r="J11" s="134"/>
      <c r="K11" s="134"/>
      <c r="L11" s="134"/>
      <c r="M11" s="134"/>
    </row>
    <row r="12" spans="1:13" ht="18.75" customHeight="1" x14ac:dyDescent="0.25">
      <c r="A12" s="4"/>
      <c r="B12" s="4"/>
      <c r="C12" s="4"/>
      <c r="D12" s="4"/>
      <c r="E12" s="4"/>
      <c r="F12" s="4"/>
      <c r="G12" s="4"/>
      <c r="H12" s="4"/>
      <c r="I12" s="4"/>
      <c r="J12" s="4"/>
      <c r="K12" s="4"/>
      <c r="L12" s="4"/>
      <c r="M12" s="4"/>
    </row>
    <row r="13" spans="1:13" s="3" customFormat="1" ht="18" customHeight="1" x14ac:dyDescent="0.25">
      <c r="A13" s="113" t="s">
        <v>16</v>
      </c>
      <c r="B13" s="113" t="s">
        <v>0</v>
      </c>
      <c r="C13" s="113" t="s">
        <v>24</v>
      </c>
      <c r="D13" s="113" t="s">
        <v>1</v>
      </c>
      <c r="E13" s="113" t="s">
        <v>2</v>
      </c>
      <c r="F13" s="113"/>
      <c r="G13" s="113"/>
      <c r="H13" s="113"/>
      <c r="I13" s="113"/>
      <c r="J13" s="113" t="s">
        <v>51</v>
      </c>
      <c r="K13" s="113" t="s">
        <v>19</v>
      </c>
      <c r="L13" s="113" t="s">
        <v>3</v>
      </c>
      <c r="M13" s="113" t="s">
        <v>4</v>
      </c>
    </row>
    <row r="14" spans="1:13" s="3" customFormat="1" ht="21" customHeight="1" x14ac:dyDescent="0.25">
      <c r="A14" s="98"/>
      <c r="B14" s="113"/>
      <c r="C14" s="113"/>
      <c r="D14" s="113"/>
      <c r="E14" s="113" t="s">
        <v>5</v>
      </c>
      <c r="F14" s="113" t="s">
        <v>6</v>
      </c>
      <c r="G14" s="113"/>
      <c r="H14" s="113"/>
      <c r="I14" s="113"/>
      <c r="J14" s="98"/>
      <c r="K14" s="98"/>
      <c r="L14" s="113"/>
      <c r="M14" s="113"/>
    </row>
    <row r="15" spans="1:13" s="3" customFormat="1" ht="39.75" customHeight="1" x14ac:dyDescent="0.25">
      <c r="A15" s="98"/>
      <c r="B15" s="113"/>
      <c r="C15" s="113"/>
      <c r="D15" s="113"/>
      <c r="E15" s="113"/>
      <c r="F15" s="89" t="s">
        <v>7</v>
      </c>
      <c r="G15" s="89" t="s">
        <v>8</v>
      </c>
      <c r="H15" s="89" t="s">
        <v>9</v>
      </c>
      <c r="I15" s="89" t="s">
        <v>18</v>
      </c>
      <c r="J15" s="98"/>
      <c r="K15" s="98"/>
      <c r="L15" s="113"/>
      <c r="M15" s="113"/>
    </row>
    <row r="16" spans="1:13" s="3" customFormat="1" ht="15.6" x14ac:dyDescent="0.25">
      <c r="A16" s="89">
        <v>1</v>
      </c>
      <c r="B16" s="89">
        <v>2</v>
      </c>
      <c r="C16" s="89">
        <v>3</v>
      </c>
      <c r="D16" s="89">
        <v>4</v>
      </c>
      <c r="E16" s="89">
        <v>5</v>
      </c>
      <c r="F16" s="89">
        <v>6</v>
      </c>
      <c r="G16" s="89">
        <v>7</v>
      </c>
      <c r="H16" s="89">
        <v>8</v>
      </c>
      <c r="I16" s="89">
        <v>9</v>
      </c>
      <c r="J16" s="89">
        <v>10</v>
      </c>
      <c r="K16" s="89">
        <v>11</v>
      </c>
      <c r="L16" s="89">
        <v>12</v>
      </c>
      <c r="M16" s="89">
        <v>13</v>
      </c>
    </row>
    <row r="17" spans="1:13" s="3" customFormat="1" ht="15.6" x14ac:dyDescent="0.25">
      <c r="A17" s="137"/>
      <c r="B17" s="137" t="s">
        <v>14</v>
      </c>
      <c r="C17" s="137"/>
      <c r="D17" s="8">
        <v>2019</v>
      </c>
      <c r="E17" s="7">
        <f>F17+G17+H17+I17</f>
        <v>964626.8</v>
      </c>
      <c r="F17" s="7">
        <f t="shared" ref="F17:G23" si="0">F26+F299+F428+F605+F694+F951+F976+F994+F1182+F1199</f>
        <v>153244.1</v>
      </c>
      <c r="G17" s="7">
        <f t="shared" si="0"/>
        <v>182138.1</v>
      </c>
      <c r="H17" s="7">
        <f t="shared" ref="H17:I17" si="1">H26+H299+H428+H605+H694+H951+H976+H994+H1182+H1199</f>
        <v>18294.300000000003</v>
      </c>
      <c r="I17" s="7">
        <f t="shared" si="1"/>
        <v>610950.30000000005</v>
      </c>
      <c r="J17" s="7" t="s">
        <v>57</v>
      </c>
      <c r="K17" s="7">
        <f t="shared" ref="K17:L23" si="2">K26+K299+K428+K605+K694+K976+K994+K1182+K1199</f>
        <v>1639487.48</v>
      </c>
      <c r="L17" s="8">
        <f t="shared" si="2"/>
        <v>17</v>
      </c>
      <c r="M17" s="135" t="s">
        <v>78</v>
      </c>
    </row>
    <row r="18" spans="1:13" s="3" customFormat="1" ht="15.6" x14ac:dyDescent="0.25">
      <c r="A18" s="137"/>
      <c r="B18" s="137"/>
      <c r="C18" s="137"/>
      <c r="D18" s="8">
        <v>2020</v>
      </c>
      <c r="E18" s="7">
        <f t="shared" ref="E18:E23" si="3">SUM(F18:I18)</f>
        <v>1291575.5999999999</v>
      </c>
      <c r="F18" s="7">
        <f t="shared" si="0"/>
        <v>135345.20000000001</v>
      </c>
      <c r="G18" s="7">
        <f t="shared" si="0"/>
        <v>804735.39999999991</v>
      </c>
      <c r="H18" s="7">
        <f t="shared" ref="H18:I23" si="4">H27+H300+H429+H606+H695+H952+H977+H995+H1183+H1200</f>
        <v>22549.200000000001</v>
      </c>
      <c r="I18" s="7">
        <f t="shared" si="4"/>
        <v>328945.8</v>
      </c>
      <c r="J18" s="7" t="s">
        <v>57</v>
      </c>
      <c r="K18" s="7">
        <f t="shared" si="2"/>
        <v>364819.98</v>
      </c>
      <c r="L18" s="8">
        <f t="shared" si="2"/>
        <v>32</v>
      </c>
      <c r="M18" s="135"/>
    </row>
    <row r="19" spans="1:13" s="3" customFormat="1" ht="15.6" x14ac:dyDescent="0.25">
      <c r="A19" s="137"/>
      <c r="B19" s="137"/>
      <c r="C19" s="137"/>
      <c r="D19" s="8">
        <v>2021</v>
      </c>
      <c r="E19" s="7">
        <f t="shared" si="3"/>
        <v>993529.20000000007</v>
      </c>
      <c r="F19" s="7">
        <f t="shared" si="0"/>
        <v>87940.4</v>
      </c>
      <c r="G19" s="7">
        <f t="shared" si="0"/>
        <v>659565.39</v>
      </c>
      <c r="H19" s="7">
        <f t="shared" si="4"/>
        <v>56889.91</v>
      </c>
      <c r="I19" s="7">
        <f t="shared" si="4"/>
        <v>189133.5</v>
      </c>
      <c r="J19" s="7" t="s">
        <v>57</v>
      </c>
      <c r="K19" s="7">
        <f t="shared" si="2"/>
        <v>292180</v>
      </c>
      <c r="L19" s="8">
        <f t="shared" si="2"/>
        <v>6</v>
      </c>
      <c r="M19" s="135"/>
    </row>
    <row r="20" spans="1:13" s="3" customFormat="1" ht="15.6" x14ac:dyDescent="0.25">
      <c r="A20" s="137"/>
      <c r="B20" s="137"/>
      <c r="C20" s="137"/>
      <c r="D20" s="8">
        <v>2022</v>
      </c>
      <c r="E20" s="7">
        <f t="shared" si="3"/>
        <v>771103.5</v>
      </c>
      <c r="F20" s="7">
        <f t="shared" si="0"/>
        <v>76245.399999999994</v>
      </c>
      <c r="G20" s="7">
        <f t="shared" si="0"/>
        <v>675233</v>
      </c>
      <c r="H20" s="7">
        <f t="shared" si="4"/>
        <v>18241</v>
      </c>
      <c r="I20" s="7">
        <f t="shared" si="4"/>
        <v>1384.1</v>
      </c>
      <c r="J20" s="7" t="s">
        <v>57</v>
      </c>
      <c r="K20" s="7">
        <f t="shared" si="2"/>
        <v>332308</v>
      </c>
      <c r="L20" s="8">
        <f t="shared" si="2"/>
        <v>36</v>
      </c>
      <c r="M20" s="135"/>
    </row>
    <row r="21" spans="1:13" s="3" customFormat="1" ht="15.6" x14ac:dyDescent="0.25">
      <c r="A21" s="137"/>
      <c r="B21" s="137"/>
      <c r="C21" s="137"/>
      <c r="D21" s="8">
        <v>2023</v>
      </c>
      <c r="E21" s="7">
        <f t="shared" si="3"/>
        <v>251253.19999999998</v>
      </c>
      <c r="F21" s="7">
        <f t="shared" si="0"/>
        <v>77588.799999999988</v>
      </c>
      <c r="G21" s="7">
        <f t="shared" si="0"/>
        <v>168178.4</v>
      </c>
      <c r="H21" s="7">
        <f t="shared" si="4"/>
        <v>4986</v>
      </c>
      <c r="I21" s="7">
        <f t="shared" si="4"/>
        <v>500</v>
      </c>
      <c r="J21" s="7" t="s">
        <v>57</v>
      </c>
      <c r="K21" s="7">
        <f t="shared" si="2"/>
        <v>349862</v>
      </c>
      <c r="L21" s="8">
        <f t="shared" si="2"/>
        <v>0</v>
      </c>
      <c r="M21" s="135"/>
    </row>
    <row r="22" spans="1:13" s="3" customFormat="1" ht="15.6" x14ac:dyDescent="0.25">
      <c r="A22" s="137"/>
      <c r="B22" s="137"/>
      <c r="C22" s="137"/>
      <c r="D22" s="8">
        <v>2024</v>
      </c>
      <c r="E22" s="7">
        <f t="shared" si="3"/>
        <v>123829.30000000002</v>
      </c>
      <c r="F22" s="7">
        <f t="shared" si="0"/>
        <v>72469.200000000012</v>
      </c>
      <c r="G22" s="7">
        <f t="shared" si="0"/>
        <v>51360.1</v>
      </c>
      <c r="H22" s="7">
        <f t="shared" si="4"/>
        <v>0</v>
      </c>
      <c r="I22" s="7">
        <f t="shared" si="4"/>
        <v>0</v>
      </c>
      <c r="J22" s="7" t="s">
        <v>57</v>
      </c>
      <c r="K22" s="7">
        <f t="shared" si="2"/>
        <v>71558</v>
      </c>
      <c r="L22" s="8">
        <f t="shared" si="2"/>
        <v>0</v>
      </c>
      <c r="M22" s="135"/>
    </row>
    <row r="23" spans="1:13" s="3" customFormat="1" ht="18.75" customHeight="1" x14ac:dyDescent="0.25">
      <c r="A23" s="137"/>
      <c r="B23" s="137"/>
      <c r="C23" s="137"/>
      <c r="D23" s="8" t="s">
        <v>33</v>
      </c>
      <c r="E23" s="7">
        <f t="shared" si="3"/>
        <v>799090</v>
      </c>
      <c r="F23" s="7">
        <f t="shared" si="0"/>
        <v>471500</v>
      </c>
      <c r="G23" s="7">
        <f t="shared" si="0"/>
        <v>320684.3</v>
      </c>
      <c r="H23" s="7">
        <f t="shared" si="4"/>
        <v>0</v>
      </c>
      <c r="I23" s="7">
        <f t="shared" si="4"/>
        <v>6905.7</v>
      </c>
      <c r="J23" s="7" t="s">
        <v>57</v>
      </c>
      <c r="K23" s="7">
        <f t="shared" si="2"/>
        <v>1451922</v>
      </c>
      <c r="L23" s="8">
        <f t="shared" si="2"/>
        <v>29</v>
      </c>
      <c r="M23" s="135"/>
    </row>
    <row r="24" spans="1:13" s="3" customFormat="1" ht="15.6" x14ac:dyDescent="0.25">
      <c r="A24" s="137"/>
      <c r="B24" s="137"/>
      <c r="C24" s="137"/>
      <c r="D24" s="7" t="s">
        <v>10</v>
      </c>
      <c r="E24" s="7">
        <f>SUM(E17:E23)</f>
        <v>5195007.5999999996</v>
      </c>
      <c r="F24" s="7">
        <f t="shared" ref="F24:L24" si="5">SUM(F17:F23)</f>
        <v>1074333.1000000001</v>
      </c>
      <c r="G24" s="7">
        <f t="shared" si="5"/>
        <v>2861894.6899999995</v>
      </c>
      <c r="H24" s="7">
        <f t="shared" si="5"/>
        <v>120960.41</v>
      </c>
      <c r="I24" s="7">
        <f t="shared" si="5"/>
        <v>1137819.4000000001</v>
      </c>
      <c r="J24" s="7" t="s">
        <v>57</v>
      </c>
      <c r="K24" s="7">
        <f t="shared" si="5"/>
        <v>4502137.46</v>
      </c>
      <c r="L24" s="8">
        <f t="shared" si="5"/>
        <v>120</v>
      </c>
      <c r="M24" s="135"/>
    </row>
    <row r="25" spans="1:13" s="3" customFormat="1" ht="15.6" x14ac:dyDescent="0.25">
      <c r="A25" s="119" t="s">
        <v>20</v>
      </c>
      <c r="B25" s="119"/>
      <c r="C25" s="119"/>
      <c r="D25" s="119"/>
      <c r="E25" s="119"/>
      <c r="F25" s="119"/>
      <c r="G25" s="119"/>
      <c r="H25" s="119"/>
      <c r="I25" s="119"/>
      <c r="J25" s="119"/>
      <c r="K25" s="119"/>
      <c r="L25" s="119"/>
      <c r="M25" s="119"/>
    </row>
    <row r="26" spans="1:13" s="3" customFormat="1" ht="15.6" x14ac:dyDescent="0.25">
      <c r="A26" s="119"/>
      <c r="B26" s="119" t="s">
        <v>54</v>
      </c>
      <c r="C26" s="119"/>
      <c r="D26" s="85">
        <v>2019</v>
      </c>
      <c r="E26" s="10">
        <f>SUM(F26:I26)</f>
        <v>16920.3</v>
      </c>
      <c r="F26" s="10">
        <f>F34+F42+F50+F58+F66+F74+F82+F90+F98+F106+F114+F122+F130+F138+F146+F154+F162+F170+F178+F186+F194+F202+F210+F218+F226+F234+F242+F250+F258+F266+F274+F282+F290</f>
        <v>0</v>
      </c>
      <c r="G26" s="10">
        <f t="shared" ref="G26:I26" si="6">G34+G42+G50+G58+G66+G74+G82+G90+G98+G106+G114+G122+G130+G138+G146+G154+G162+G170+G178+G186+G194+G202+G210+G218+G226+G234+G242+G250+G258+G266+G274+G282+G290</f>
        <v>16074.3</v>
      </c>
      <c r="H26" s="10">
        <f t="shared" si="6"/>
        <v>846</v>
      </c>
      <c r="I26" s="10">
        <f t="shared" si="6"/>
        <v>0</v>
      </c>
      <c r="J26" s="10" t="s">
        <v>75</v>
      </c>
      <c r="K26" s="10">
        <f>K34+K42+K50+K58+K66+K74+K82+K90+K98+K106+K114+K122+K130+K138+K146+K154+K162+K170+K178+K186+K194+K202+K210+K218+K226+K234+K242+K250+K258+K266+K274+K282+K290</f>
        <v>0</v>
      </c>
      <c r="L26" s="10">
        <f>L34+L42+L50+L58+L66+L74+L82+L90+L98+L106+L114+L122+L130+L138+L146+L154+L162+L170+L178+L186+L194+L202+L210+L218+L226+L234+L242+L250+L258+L266+L274+L282+L290</f>
        <v>0</v>
      </c>
      <c r="M26" s="136" t="s">
        <v>79</v>
      </c>
    </row>
    <row r="27" spans="1:13" s="3" customFormat="1" ht="14.4" customHeight="1" x14ac:dyDescent="0.25">
      <c r="A27" s="119"/>
      <c r="B27" s="119"/>
      <c r="C27" s="119"/>
      <c r="D27" s="85">
        <v>2020</v>
      </c>
      <c r="E27" s="10">
        <f t="shared" ref="E27:E32" si="7">SUM(F27:I27)</f>
        <v>450922.19999999995</v>
      </c>
      <c r="F27" s="10">
        <f t="shared" ref="F27:I33" si="8">F35+F43+F51+F59+F67+F75+F83+F91+F99+F107+F115+F123+F131+F139+F147+F155+F163+F171+F179+F187+F195+F203+F211+F219+F227+F235+F243+F251+F259+F267+F275+F283+F291</f>
        <v>0</v>
      </c>
      <c r="G27" s="10">
        <f t="shared" si="8"/>
        <v>443376.1</v>
      </c>
      <c r="H27" s="10">
        <f t="shared" si="8"/>
        <v>7546.1</v>
      </c>
      <c r="I27" s="10">
        <f t="shared" si="8"/>
        <v>0</v>
      </c>
      <c r="J27" s="10" t="s">
        <v>61</v>
      </c>
      <c r="K27" s="10">
        <f t="shared" ref="K27:L27" si="9">K35+K43+K51+K59+K67+K75+K83+K91+K99+K107+K115+K123+K131+K139+K147+K155+K163+K171+K179+K187+K195+K203+K211+K219+K227+K235+K243+K251+K259+K267+K275+K283+K291</f>
        <v>0</v>
      </c>
      <c r="L27" s="10">
        <f t="shared" si="9"/>
        <v>0</v>
      </c>
      <c r="M27" s="136"/>
    </row>
    <row r="28" spans="1:13" s="3" customFormat="1" ht="14.4" customHeight="1" x14ac:dyDescent="0.25">
      <c r="A28" s="119"/>
      <c r="B28" s="119"/>
      <c r="C28" s="119"/>
      <c r="D28" s="85">
        <v>2021</v>
      </c>
      <c r="E28" s="10">
        <f t="shared" si="7"/>
        <v>44300</v>
      </c>
      <c r="F28" s="10">
        <f t="shared" si="8"/>
        <v>0</v>
      </c>
      <c r="G28" s="10">
        <f t="shared" si="8"/>
        <v>42085</v>
      </c>
      <c r="H28" s="10">
        <f t="shared" si="8"/>
        <v>2215</v>
      </c>
      <c r="I28" s="10">
        <f t="shared" si="8"/>
        <v>0</v>
      </c>
      <c r="J28" s="10" t="s">
        <v>57</v>
      </c>
      <c r="K28" s="10">
        <f t="shared" ref="K28:L28" si="10">K36+K44+K52+K60+K68+K76+K84+K92+K100+K108+K116+K124+K132+K140+K148+K156+K164+K172+K180+K188+K196+K204+K212+K220+K228+K236+K244+K252+K260+K268+K276+K284+K292</f>
        <v>0</v>
      </c>
      <c r="L28" s="10">
        <f t="shared" si="10"/>
        <v>0</v>
      </c>
      <c r="M28" s="136"/>
    </row>
    <row r="29" spans="1:13" s="3" customFormat="1" ht="14.4" customHeight="1" x14ac:dyDescent="0.25">
      <c r="A29" s="119"/>
      <c r="B29" s="119"/>
      <c r="C29" s="119"/>
      <c r="D29" s="85">
        <v>2022</v>
      </c>
      <c r="E29" s="10">
        <f t="shared" si="7"/>
        <v>503800</v>
      </c>
      <c r="F29" s="10">
        <f t="shared" si="8"/>
        <v>0</v>
      </c>
      <c r="G29" s="10">
        <f t="shared" si="8"/>
        <v>501110</v>
      </c>
      <c r="H29" s="10">
        <f t="shared" si="8"/>
        <v>2690</v>
      </c>
      <c r="I29" s="10">
        <f t="shared" si="8"/>
        <v>0</v>
      </c>
      <c r="J29" s="10" t="s">
        <v>60</v>
      </c>
      <c r="K29" s="10">
        <f t="shared" ref="K29:L29" si="11">K37+K45+K53+K61+K69+K77+K85+K93+K101+K109+K117+K125+K133+K141+K149+K157+K165+K173+K181+K189+K197+K205+K213+K221+K229+K237+K245+K253+K261+K269+K277+K285+K293</f>
        <v>0</v>
      </c>
      <c r="L29" s="10">
        <f t="shared" si="11"/>
        <v>0</v>
      </c>
      <c r="M29" s="136"/>
    </row>
    <row r="30" spans="1:13" s="3" customFormat="1" ht="14.4" customHeight="1" x14ac:dyDescent="0.25">
      <c r="A30" s="119"/>
      <c r="B30" s="119"/>
      <c r="C30" s="119"/>
      <c r="D30" s="85">
        <v>2023</v>
      </c>
      <c r="E30" s="10">
        <f t="shared" si="7"/>
        <v>35800</v>
      </c>
      <c r="F30" s="10">
        <f t="shared" si="8"/>
        <v>0</v>
      </c>
      <c r="G30" s="10">
        <f t="shared" si="8"/>
        <v>34010</v>
      </c>
      <c r="H30" s="10">
        <f t="shared" si="8"/>
        <v>1790</v>
      </c>
      <c r="I30" s="10">
        <f t="shared" si="8"/>
        <v>0</v>
      </c>
      <c r="J30" s="10" t="s">
        <v>57</v>
      </c>
      <c r="K30" s="10">
        <f t="shared" ref="K30:L30" si="12">K38+K46+K54+K62+K70+K78+K86+K94+K102+K110+K118+K126+K134+K142+K150+K158+K166+K174+K182+K190+K198+K206+K214+K222+K230+K238+K246+K254+K262+K270+K278+K286+K294</f>
        <v>0</v>
      </c>
      <c r="L30" s="10">
        <f t="shared" si="12"/>
        <v>0</v>
      </c>
      <c r="M30" s="136"/>
    </row>
    <row r="31" spans="1:13" s="3" customFormat="1" ht="14.4" customHeight="1" x14ac:dyDescent="0.25">
      <c r="A31" s="119"/>
      <c r="B31" s="119"/>
      <c r="C31" s="119"/>
      <c r="D31" s="85">
        <v>2024</v>
      </c>
      <c r="E31" s="10">
        <f t="shared" si="7"/>
        <v>0</v>
      </c>
      <c r="F31" s="10">
        <f t="shared" si="8"/>
        <v>0</v>
      </c>
      <c r="G31" s="10">
        <f t="shared" si="8"/>
        <v>0</v>
      </c>
      <c r="H31" s="10">
        <f t="shared" si="8"/>
        <v>0</v>
      </c>
      <c r="I31" s="10">
        <f t="shared" si="8"/>
        <v>0</v>
      </c>
      <c r="J31" s="10" t="s">
        <v>57</v>
      </c>
      <c r="K31" s="10">
        <f t="shared" ref="K31:L31" si="13">K39+K47+K55+K63+K71+K79+K87+K95+K103+K111+K119+K127+K135+K143+K151+K159+K167+K175+K183+K191+K199+K207+K215+K223+K231+K239+K247+K255+K263+K271+K279+K287+K295</f>
        <v>0</v>
      </c>
      <c r="L31" s="10">
        <f t="shared" si="13"/>
        <v>0</v>
      </c>
      <c r="M31" s="136"/>
    </row>
    <row r="32" spans="1:13" s="3" customFormat="1" ht="18" customHeight="1" x14ac:dyDescent="0.25">
      <c r="A32" s="119"/>
      <c r="B32" s="119"/>
      <c r="C32" s="119"/>
      <c r="D32" s="85" t="s">
        <v>33</v>
      </c>
      <c r="E32" s="10">
        <f t="shared" si="7"/>
        <v>0</v>
      </c>
      <c r="F32" s="10">
        <f t="shared" si="8"/>
        <v>0</v>
      </c>
      <c r="G32" s="10">
        <f t="shared" si="8"/>
        <v>0</v>
      </c>
      <c r="H32" s="10">
        <f t="shared" si="8"/>
        <v>0</v>
      </c>
      <c r="I32" s="10">
        <f t="shared" si="8"/>
        <v>0</v>
      </c>
      <c r="J32" s="10" t="s">
        <v>57</v>
      </c>
      <c r="K32" s="10">
        <f t="shared" ref="K32:L32" si="14">K40+K48+K56+K64+K72+K80+K88+K96+K104+K112+K120+K128+K136+K144+K152+K160+K168+K176+K184+K192+K200+K208+K216+K224+K232+K240+K248+K256+K264+K272+K280+K288+K296</f>
        <v>0</v>
      </c>
      <c r="L32" s="10">
        <f t="shared" si="14"/>
        <v>0</v>
      </c>
      <c r="M32" s="136"/>
    </row>
    <row r="33" spans="1:13" s="3" customFormat="1" ht="14.4" customHeight="1" x14ac:dyDescent="0.25">
      <c r="A33" s="119"/>
      <c r="B33" s="119"/>
      <c r="C33" s="119"/>
      <c r="D33" s="85" t="s">
        <v>10</v>
      </c>
      <c r="E33" s="10">
        <f>SUM(E26:E32)</f>
        <v>1051742.5</v>
      </c>
      <c r="F33" s="10">
        <f t="shared" si="8"/>
        <v>0</v>
      </c>
      <c r="G33" s="10">
        <f t="shared" si="8"/>
        <v>1036655.4</v>
      </c>
      <c r="H33" s="10">
        <f t="shared" si="8"/>
        <v>15087.1</v>
      </c>
      <c r="I33" s="10">
        <f t="shared" si="8"/>
        <v>0</v>
      </c>
      <c r="J33" s="10" t="s">
        <v>57</v>
      </c>
      <c r="K33" s="10">
        <f t="shared" ref="K33:L33" si="15">K41+K49+K57+K65+K73+K81+K89+K97+K105+K113+K121+K129+K137+K145+K153+K161+K169+K177+K185+K193+K201+K209+K217+K225+K233+K241+K249+K257+K265+K273+K281+K289+K297</f>
        <v>0</v>
      </c>
      <c r="L33" s="10">
        <f t="shared" si="15"/>
        <v>0</v>
      </c>
      <c r="M33" s="136"/>
    </row>
    <row r="34" spans="1:13" s="3" customFormat="1" ht="15.75" customHeight="1" x14ac:dyDescent="0.25">
      <c r="A34" s="113">
        <v>1</v>
      </c>
      <c r="B34" s="102" t="s">
        <v>92</v>
      </c>
      <c r="C34" s="114" t="s">
        <v>359</v>
      </c>
      <c r="D34" s="36">
        <v>2019</v>
      </c>
      <c r="E34" s="81">
        <f>SUM(F34:I34)</f>
        <v>0</v>
      </c>
      <c r="F34" s="82">
        <v>0</v>
      </c>
      <c r="G34" s="82">
        <v>0</v>
      </c>
      <c r="H34" s="82">
        <v>0</v>
      </c>
      <c r="I34" s="31">
        <v>0</v>
      </c>
      <c r="J34" s="35" t="s">
        <v>56</v>
      </c>
      <c r="K34" s="13">
        <v>0</v>
      </c>
      <c r="L34" s="89">
        <v>0</v>
      </c>
      <c r="M34" s="102" t="s">
        <v>79</v>
      </c>
    </row>
    <row r="35" spans="1:13" s="3" customFormat="1" ht="15.6" x14ac:dyDescent="0.25">
      <c r="A35" s="98"/>
      <c r="B35" s="100"/>
      <c r="C35" s="99"/>
      <c r="D35" s="36">
        <v>2020</v>
      </c>
      <c r="E35" s="81">
        <f t="shared" ref="E35:E40" si="16">SUM(F35:I35)</f>
        <v>16542</v>
      </c>
      <c r="F35" s="82">
        <v>0</v>
      </c>
      <c r="G35" s="82">
        <v>15714.9</v>
      </c>
      <c r="H35" s="82">
        <v>827.1</v>
      </c>
      <c r="I35" s="31">
        <v>0</v>
      </c>
      <c r="J35" s="35" t="s">
        <v>56</v>
      </c>
      <c r="K35" s="13">
        <v>0</v>
      </c>
      <c r="L35" s="89">
        <v>0</v>
      </c>
      <c r="M35" s="102"/>
    </row>
    <row r="36" spans="1:13" s="3" customFormat="1" ht="15.6" x14ac:dyDescent="0.25">
      <c r="A36" s="98"/>
      <c r="B36" s="100"/>
      <c r="C36" s="99"/>
      <c r="D36" s="36">
        <v>2021</v>
      </c>
      <c r="E36" s="42">
        <f t="shared" si="16"/>
        <v>0</v>
      </c>
      <c r="F36" s="16">
        <v>0</v>
      </c>
      <c r="G36" s="16">
        <v>0</v>
      </c>
      <c r="H36" s="16">
        <v>0</v>
      </c>
      <c r="I36" s="13">
        <v>0</v>
      </c>
      <c r="J36" s="35" t="s">
        <v>56</v>
      </c>
      <c r="K36" s="13">
        <v>0</v>
      </c>
      <c r="L36" s="89">
        <v>0</v>
      </c>
      <c r="M36" s="102"/>
    </row>
    <row r="37" spans="1:13" s="3" customFormat="1" ht="15.6" x14ac:dyDescent="0.25">
      <c r="A37" s="98"/>
      <c r="B37" s="100"/>
      <c r="C37" s="99"/>
      <c r="D37" s="36">
        <v>2022</v>
      </c>
      <c r="E37" s="42">
        <f t="shared" si="16"/>
        <v>0</v>
      </c>
      <c r="F37" s="16">
        <v>0</v>
      </c>
      <c r="G37" s="16">
        <v>0</v>
      </c>
      <c r="H37" s="16">
        <v>0</v>
      </c>
      <c r="I37" s="13">
        <v>0</v>
      </c>
      <c r="J37" s="35" t="s">
        <v>56</v>
      </c>
      <c r="K37" s="13">
        <v>0</v>
      </c>
      <c r="L37" s="89">
        <v>0</v>
      </c>
      <c r="M37" s="102"/>
    </row>
    <row r="38" spans="1:13" s="3" customFormat="1" ht="15.6" x14ac:dyDescent="0.25">
      <c r="A38" s="98"/>
      <c r="B38" s="100"/>
      <c r="C38" s="99"/>
      <c r="D38" s="36">
        <v>2023</v>
      </c>
      <c r="E38" s="42">
        <f t="shared" si="16"/>
        <v>0</v>
      </c>
      <c r="F38" s="16">
        <v>0</v>
      </c>
      <c r="G38" s="16">
        <v>0</v>
      </c>
      <c r="H38" s="16">
        <v>0</v>
      </c>
      <c r="I38" s="13">
        <f>SUM(I34:I37)</f>
        <v>0</v>
      </c>
      <c r="J38" s="35" t="s">
        <v>56</v>
      </c>
      <c r="K38" s="13">
        <v>0</v>
      </c>
      <c r="L38" s="89">
        <v>0</v>
      </c>
      <c r="M38" s="102"/>
    </row>
    <row r="39" spans="1:13" s="3" customFormat="1" ht="15.6" x14ac:dyDescent="0.25">
      <c r="A39" s="98"/>
      <c r="B39" s="100"/>
      <c r="C39" s="99"/>
      <c r="D39" s="36">
        <v>2024</v>
      </c>
      <c r="E39" s="42">
        <f t="shared" si="16"/>
        <v>0</v>
      </c>
      <c r="F39" s="16">
        <v>0</v>
      </c>
      <c r="G39" s="16">
        <v>0</v>
      </c>
      <c r="H39" s="16">
        <v>0</v>
      </c>
      <c r="I39" s="13">
        <f>SUM(I34:I38)</f>
        <v>0</v>
      </c>
      <c r="J39" s="35" t="s">
        <v>56</v>
      </c>
      <c r="K39" s="13">
        <v>0</v>
      </c>
      <c r="L39" s="89">
        <v>0</v>
      </c>
      <c r="M39" s="102"/>
    </row>
    <row r="40" spans="1:13" s="3" customFormat="1" ht="15.6" x14ac:dyDescent="0.25">
      <c r="A40" s="98"/>
      <c r="B40" s="100"/>
      <c r="C40" s="99"/>
      <c r="D40" s="36" t="s">
        <v>33</v>
      </c>
      <c r="E40" s="42">
        <f t="shared" si="16"/>
        <v>0</v>
      </c>
      <c r="F40" s="16">
        <v>0</v>
      </c>
      <c r="G40" s="16">
        <v>0</v>
      </c>
      <c r="H40" s="16">
        <v>0</v>
      </c>
      <c r="I40" s="13">
        <f>SUM(I34:I39)</f>
        <v>0</v>
      </c>
      <c r="J40" s="35" t="s">
        <v>56</v>
      </c>
      <c r="K40" s="13">
        <v>0</v>
      </c>
      <c r="L40" s="89">
        <v>0</v>
      </c>
      <c r="M40" s="102"/>
    </row>
    <row r="41" spans="1:13" s="3" customFormat="1" ht="15.6" x14ac:dyDescent="0.25">
      <c r="A41" s="98"/>
      <c r="B41" s="100"/>
      <c r="C41" s="99"/>
      <c r="D41" s="18" t="s">
        <v>10</v>
      </c>
      <c r="E41" s="5">
        <f>SUM(E34:E40)</f>
        <v>16542</v>
      </c>
      <c r="F41" s="5">
        <f t="shared" ref="F41:L41" si="17">SUM(F34:F40)</f>
        <v>0</v>
      </c>
      <c r="G41" s="5">
        <f t="shared" si="17"/>
        <v>15714.9</v>
      </c>
      <c r="H41" s="5">
        <f t="shared" si="17"/>
        <v>827.1</v>
      </c>
      <c r="I41" s="5">
        <f t="shared" si="17"/>
        <v>0</v>
      </c>
      <c r="J41" s="35" t="s">
        <v>56</v>
      </c>
      <c r="K41" s="5">
        <f t="shared" si="17"/>
        <v>0</v>
      </c>
      <c r="L41" s="14">
        <f t="shared" si="17"/>
        <v>0</v>
      </c>
      <c r="M41" s="102"/>
    </row>
    <row r="42" spans="1:13" s="3" customFormat="1" ht="15.6" customHeight="1" x14ac:dyDescent="0.25">
      <c r="A42" s="113">
        <v>2</v>
      </c>
      <c r="B42" s="114" t="s">
        <v>93</v>
      </c>
      <c r="C42" s="114" t="s">
        <v>359</v>
      </c>
      <c r="D42" s="36">
        <v>2019</v>
      </c>
      <c r="E42" s="42">
        <f>SUM(F42:I42)</f>
        <v>13520.3</v>
      </c>
      <c r="F42" s="13">
        <v>0</v>
      </c>
      <c r="G42" s="13">
        <v>12844.3</v>
      </c>
      <c r="H42" s="13">
        <v>676</v>
      </c>
      <c r="I42" s="13">
        <v>0</v>
      </c>
      <c r="J42" s="5" t="s">
        <v>58</v>
      </c>
      <c r="K42" s="13">
        <v>0</v>
      </c>
      <c r="L42" s="13">
        <v>0</v>
      </c>
      <c r="M42" s="102" t="s">
        <v>79</v>
      </c>
    </row>
    <row r="43" spans="1:13" s="3" customFormat="1" ht="15.6" customHeight="1" x14ac:dyDescent="0.25">
      <c r="A43" s="98"/>
      <c r="B43" s="99"/>
      <c r="C43" s="99"/>
      <c r="D43" s="36">
        <v>2020</v>
      </c>
      <c r="E43" s="42">
        <f t="shared" ref="E43:E48" si="18">SUM(F43:I43)</f>
        <v>0</v>
      </c>
      <c r="F43" s="16">
        <v>0</v>
      </c>
      <c r="G43" s="16">
        <v>0</v>
      </c>
      <c r="H43" s="16">
        <v>0</v>
      </c>
      <c r="I43" s="13">
        <v>0</v>
      </c>
      <c r="J43" s="5" t="s">
        <v>58</v>
      </c>
      <c r="K43" s="13">
        <v>0</v>
      </c>
      <c r="L43" s="13">
        <v>0</v>
      </c>
      <c r="M43" s="102"/>
    </row>
    <row r="44" spans="1:13" s="3" customFormat="1" ht="15.6" customHeight="1" x14ac:dyDescent="0.25">
      <c r="A44" s="98"/>
      <c r="B44" s="99"/>
      <c r="C44" s="99"/>
      <c r="D44" s="36">
        <v>2021</v>
      </c>
      <c r="E44" s="42">
        <f t="shared" si="18"/>
        <v>0</v>
      </c>
      <c r="F44" s="16">
        <v>0</v>
      </c>
      <c r="G44" s="16">
        <v>0</v>
      </c>
      <c r="H44" s="16">
        <v>0</v>
      </c>
      <c r="I44" s="13">
        <v>0</v>
      </c>
      <c r="J44" s="5" t="s">
        <v>58</v>
      </c>
      <c r="K44" s="13">
        <v>0</v>
      </c>
      <c r="L44" s="13">
        <v>0</v>
      </c>
      <c r="M44" s="102"/>
    </row>
    <row r="45" spans="1:13" s="3" customFormat="1" ht="15.6" customHeight="1" x14ac:dyDescent="0.25">
      <c r="A45" s="98"/>
      <c r="B45" s="99"/>
      <c r="C45" s="99"/>
      <c r="D45" s="36">
        <v>2022</v>
      </c>
      <c r="E45" s="42">
        <f t="shared" si="18"/>
        <v>0</v>
      </c>
      <c r="F45" s="16">
        <v>0</v>
      </c>
      <c r="G45" s="16">
        <v>0</v>
      </c>
      <c r="H45" s="16">
        <v>0</v>
      </c>
      <c r="I45" s="13">
        <v>0</v>
      </c>
      <c r="J45" s="5" t="s">
        <v>58</v>
      </c>
      <c r="K45" s="13">
        <v>0</v>
      </c>
      <c r="L45" s="13">
        <v>0</v>
      </c>
      <c r="M45" s="102"/>
    </row>
    <row r="46" spans="1:13" s="3" customFormat="1" ht="15.6" customHeight="1" x14ac:dyDescent="0.25">
      <c r="A46" s="98"/>
      <c r="B46" s="99"/>
      <c r="C46" s="99"/>
      <c r="D46" s="36">
        <v>2023</v>
      </c>
      <c r="E46" s="42">
        <f t="shared" si="18"/>
        <v>0</v>
      </c>
      <c r="F46" s="16">
        <v>0</v>
      </c>
      <c r="G46" s="16">
        <v>0</v>
      </c>
      <c r="H46" s="16">
        <v>0</v>
      </c>
      <c r="I46" s="13">
        <v>0</v>
      </c>
      <c r="J46" s="5" t="s">
        <v>58</v>
      </c>
      <c r="K46" s="13">
        <v>0</v>
      </c>
      <c r="L46" s="13">
        <v>0</v>
      </c>
      <c r="M46" s="102"/>
    </row>
    <row r="47" spans="1:13" s="3" customFormat="1" ht="15.6" customHeight="1" x14ac:dyDescent="0.25">
      <c r="A47" s="98"/>
      <c r="B47" s="99"/>
      <c r="C47" s="99"/>
      <c r="D47" s="36">
        <v>2024</v>
      </c>
      <c r="E47" s="42">
        <f t="shared" si="18"/>
        <v>0</v>
      </c>
      <c r="F47" s="16">
        <v>0</v>
      </c>
      <c r="G47" s="16">
        <v>0</v>
      </c>
      <c r="H47" s="16">
        <v>0</v>
      </c>
      <c r="I47" s="13">
        <v>0</v>
      </c>
      <c r="J47" s="5" t="s">
        <v>58</v>
      </c>
      <c r="K47" s="13">
        <v>0</v>
      </c>
      <c r="L47" s="13">
        <v>0</v>
      </c>
      <c r="M47" s="102"/>
    </row>
    <row r="48" spans="1:13" s="3" customFormat="1" ht="15.6" customHeight="1" x14ac:dyDescent="0.25">
      <c r="A48" s="98"/>
      <c r="B48" s="99"/>
      <c r="C48" s="99"/>
      <c r="D48" s="36" t="s">
        <v>33</v>
      </c>
      <c r="E48" s="42">
        <f t="shared" si="18"/>
        <v>0</v>
      </c>
      <c r="F48" s="16">
        <v>0</v>
      </c>
      <c r="G48" s="16">
        <v>0</v>
      </c>
      <c r="H48" s="16">
        <v>0</v>
      </c>
      <c r="I48" s="13">
        <v>0</v>
      </c>
      <c r="J48" s="5" t="s">
        <v>58</v>
      </c>
      <c r="K48" s="13">
        <v>0</v>
      </c>
      <c r="L48" s="13">
        <v>0</v>
      </c>
      <c r="M48" s="102"/>
    </row>
    <row r="49" spans="1:13" s="3" customFormat="1" ht="15.6" customHeight="1" x14ac:dyDescent="0.25">
      <c r="A49" s="98"/>
      <c r="B49" s="99"/>
      <c r="C49" s="99"/>
      <c r="D49" s="18" t="s">
        <v>10</v>
      </c>
      <c r="E49" s="5">
        <f>SUM(E42:E48)</f>
        <v>13520.3</v>
      </c>
      <c r="F49" s="5">
        <f t="shared" ref="F49:H49" si="19">SUM(F42:F48)</f>
        <v>0</v>
      </c>
      <c r="G49" s="5">
        <f t="shared" si="19"/>
        <v>12844.3</v>
      </c>
      <c r="H49" s="5">
        <f t="shared" si="19"/>
        <v>676</v>
      </c>
      <c r="I49" s="5">
        <v>0</v>
      </c>
      <c r="J49" s="5" t="s">
        <v>58</v>
      </c>
      <c r="K49" s="5">
        <v>0</v>
      </c>
      <c r="L49" s="5">
        <v>0</v>
      </c>
      <c r="M49" s="102"/>
    </row>
    <row r="50" spans="1:13" s="3" customFormat="1" ht="15.6" customHeight="1" x14ac:dyDescent="0.25">
      <c r="A50" s="113">
        <v>3</v>
      </c>
      <c r="B50" s="114" t="s">
        <v>94</v>
      </c>
      <c r="C50" s="114" t="s">
        <v>359</v>
      </c>
      <c r="D50" s="36">
        <v>2019</v>
      </c>
      <c r="E50" s="42">
        <f>SUM(F50:I50)</f>
        <v>0</v>
      </c>
      <c r="F50" s="13">
        <v>0</v>
      </c>
      <c r="G50" s="13">
        <v>0</v>
      </c>
      <c r="H50" s="13">
        <v>0</v>
      </c>
      <c r="I50" s="13">
        <v>0</v>
      </c>
      <c r="J50" s="5" t="s">
        <v>58</v>
      </c>
      <c r="K50" s="13">
        <v>0</v>
      </c>
      <c r="L50" s="13">
        <v>0</v>
      </c>
      <c r="M50" s="102" t="s">
        <v>79</v>
      </c>
    </row>
    <row r="51" spans="1:13" s="3" customFormat="1" ht="15.6" customHeight="1" x14ac:dyDescent="0.25">
      <c r="A51" s="98"/>
      <c r="B51" s="99"/>
      <c r="C51" s="99"/>
      <c r="D51" s="36">
        <v>2020</v>
      </c>
      <c r="E51" s="42">
        <f t="shared" ref="E51:E56" si="20">SUM(F51:I51)</f>
        <v>16000</v>
      </c>
      <c r="F51" s="16">
        <v>0</v>
      </c>
      <c r="G51" s="16">
        <v>15200</v>
      </c>
      <c r="H51" s="16">
        <v>800</v>
      </c>
      <c r="I51" s="13">
        <v>0</v>
      </c>
      <c r="J51" s="5" t="s">
        <v>58</v>
      </c>
      <c r="K51" s="13">
        <v>0</v>
      </c>
      <c r="L51" s="13">
        <v>0</v>
      </c>
      <c r="M51" s="102"/>
    </row>
    <row r="52" spans="1:13" s="3" customFormat="1" ht="15.6" customHeight="1" x14ac:dyDescent="0.25">
      <c r="A52" s="98"/>
      <c r="B52" s="99"/>
      <c r="C52" s="99"/>
      <c r="D52" s="36">
        <v>2021</v>
      </c>
      <c r="E52" s="42">
        <f t="shared" si="20"/>
        <v>0</v>
      </c>
      <c r="F52" s="16">
        <v>0</v>
      </c>
      <c r="G52" s="16">
        <v>0</v>
      </c>
      <c r="H52" s="16">
        <v>0</v>
      </c>
      <c r="I52" s="13">
        <v>0</v>
      </c>
      <c r="J52" s="5" t="s">
        <v>58</v>
      </c>
      <c r="K52" s="13">
        <v>0</v>
      </c>
      <c r="L52" s="13">
        <v>0</v>
      </c>
      <c r="M52" s="102"/>
    </row>
    <row r="53" spans="1:13" s="3" customFormat="1" ht="15.6" customHeight="1" x14ac:dyDescent="0.25">
      <c r="A53" s="98"/>
      <c r="B53" s="99"/>
      <c r="C53" s="99"/>
      <c r="D53" s="36">
        <v>2022</v>
      </c>
      <c r="E53" s="42">
        <f t="shared" si="20"/>
        <v>0</v>
      </c>
      <c r="F53" s="16">
        <v>0</v>
      </c>
      <c r="G53" s="16">
        <v>0</v>
      </c>
      <c r="H53" s="16">
        <v>0</v>
      </c>
      <c r="I53" s="13">
        <v>0</v>
      </c>
      <c r="J53" s="5" t="s">
        <v>58</v>
      </c>
      <c r="K53" s="13">
        <v>0</v>
      </c>
      <c r="L53" s="13">
        <v>0</v>
      </c>
      <c r="M53" s="102"/>
    </row>
    <row r="54" spans="1:13" s="3" customFormat="1" ht="15.6" customHeight="1" x14ac:dyDescent="0.25">
      <c r="A54" s="98"/>
      <c r="B54" s="99"/>
      <c r="C54" s="99"/>
      <c r="D54" s="36">
        <v>2023</v>
      </c>
      <c r="E54" s="42">
        <f t="shared" si="20"/>
        <v>0</v>
      </c>
      <c r="F54" s="16">
        <v>0</v>
      </c>
      <c r="G54" s="16">
        <v>0</v>
      </c>
      <c r="H54" s="16">
        <v>0</v>
      </c>
      <c r="I54" s="13">
        <v>0</v>
      </c>
      <c r="J54" s="5" t="s">
        <v>58</v>
      </c>
      <c r="K54" s="13">
        <v>0</v>
      </c>
      <c r="L54" s="13">
        <v>0</v>
      </c>
      <c r="M54" s="102"/>
    </row>
    <row r="55" spans="1:13" s="3" customFormat="1" ht="15.6" customHeight="1" x14ac:dyDescent="0.25">
      <c r="A55" s="98"/>
      <c r="B55" s="99"/>
      <c r="C55" s="99"/>
      <c r="D55" s="36">
        <v>2024</v>
      </c>
      <c r="E55" s="42">
        <f t="shared" si="20"/>
        <v>0</v>
      </c>
      <c r="F55" s="16">
        <v>0</v>
      </c>
      <c r="G55" s="16">
        <v>0</v>
      </c>
      <c r="H55" s="16">
        <v>0</v>
      </c>
      <c r="I55" s="13">
        <v>0</v>
      </c>
      <c r="J55" s="5" t="s">
        <v>58</v>
      </c>
      <c r="K55" s="13">
        <v>0</v>
      </c>
      <c r="L55" s="13">
        <v>0</v>
      </c>
      <c r="M55" s="102"/>
    </row>
    <row r="56" spans="1:13" s="3" customFormat="1" ht="15.6" customHeight="1" x14ac:dyDescent="0.25">
      <c r="A56" s="98"/>
      <c r="B56" s="99"/>
      <c r="C56" s="99"/>
      <c r="D56" s="36" t="s">
        <v>33</v>
      </c>
      <c r="E56" s="42">
        <f t="shared" si="20"/>
        <v>0</v>
      </c>
      <c r="F56" s="16">
        <v>0</v>
      </c>
      <c r="G56" s="16">
        <v>0</v>
      </c>
      <c r="H56" s="16">
        <v>0</v>
      </c>
      <c r="I56" s="13">
        <v>0</v>
      </c>
      <c r="J56" s="5" t="s">
        <v>58</v>
      </c>
      <c r="K56" s="13">
        <v>0</v>
      </c>
      <c r="L56" s="13">
        <v>0</v>
      </c>
      <c r="M56" s="102"/>
    </row>
    <row r="57" spans="1:13" s="3" customFormat="1" ht="15.6" customHeight="1" x14ac:dyDescent="0.25">
      <c r="A57" s="98"/>
      <c r="B57" s="99"/>
      <c r="C57" s="99"/>
      <c r="D57" s="18" t="s">
        <v>10</v>
      </c>
      <c r="E57" s="5">
        <f>SUM(E50:E56)</f>
        <v>16000</v>
      </c>
      <c r="F57" s="5">
        <f t="shared" ref="F57" si="21">SUM(F50:F56)</f>
        <v>0</v>
      </c>
      <c r="G57" s="5">
        <f t="shared" ref="G57" si="22">SUM(G50:G56)</f>
        <v>15200</v>
      </c>
      <c r="H57" s="5">
        <f t="shared" ref="H57" si="23">SUM(H50:H56)</f>
        <v>800</v>
      </c>
      <c r="I57" s="5">
        <v>0</v>
      </c>
      <c r="J57" s="5" t="s">
        <v>58</v>
      </c>
      <c r="K57" s="5">
        <v>0</v>
      </c>
      <c r="L57" s="5">
        <v>0</v>
      </c>
      <c r="M57" s="102"/>
    </row>
    <row r="58" spans="1:13" s="3" customFormat="1" ht="15.6" customHeight="1" x14ac:dyDescent="0.25">
      <c r="A58" s="113">
        <v>4</v>
      </c>
      <c r="B58" s="114" t="s">
        <v>95</v>
      </c>
      <c r="C58" s="114" t="s">
        <v>359</v>
      </c>
      <c r="D58" s="36">
        <v>2019</v>
      </c>
      <c r="E58" s="42">
        <f>SUM(F58:I58)</f>
        <v>0</v>
      </c>
      <c r="F58" s="13">
        <v>0</v>
      </c>
      <c r="G58" s="13">
        <v>0</v>
      </c>
      <c r="H58" s="13">
        <v>0</v>
      </c>
      <c r="I58" s="13">
        <v>0</v>
      </c>
      <c r="J58" s="5" t="s">
        <v>58</v>
      </c>
      <c r="K58" s="13">
        <v>0</v>
      </c>
      <c r="L58" s="13">
        <v>0</v>
      </c>
      <c r="M58" s="102" t="s">
        <v>79</v>
      </c>
    </row>
    <row r="59" spans="1:13" s="3" customFormat="1" ht="15.6" customHeight="1" x14ac:dyDescent="0.25">
      <c r="A59" s="98"/>
      <c r="B59" s="99"/>
      <c r="C59" s="99"/>
      <c r="D59" s="36">
        <v>2020</v>
      </c>
      <c r="E59" s="42">
        <f t="shared" ref="E59:E64" si="24">SUM(F59:I59)</f>
        <v>16000</v>
      </c>
      <c r="F59" s="16">
        <v>0</v>
      </c>
      <c r="G59" s="16">
        <v>15200</v>
      </c>
      <c r="H59" s="16">
        <v>800</v>
      </c>
      <c r="I59" s="13">
        <v>0</v>
      </c>
      <c r="J59" s="5" t="s">
        <v>58</v>
      </c>
      <c r="K59" s="13">
        <v>0</v>
      </c>
      <c r="L59" s="13">
        <v>0</v>
      </c>
      <c r="M59" s="102"/>
    </row>
    <row r="60" spans="1:13" s="3" customFormat="1" ht="15.6" customHeight="1" x14ac:dyDescent="0.25">
      <c r="A60" s="98"/>
      <c r="B60" s="99"/>
      <c r="C60" s="99"/>
      <c r="D60" s="36">
        <v>2021</v>
      </c>
      <c r="E60" s="42">
        <f t="shared" si="24"/>
        <v>0</v>
      </c>
      <c r="F60" s="16">
        <v>0</v>
      </c>
      <c r="G60" s="16">
        <v>0</v>
      </c>
      <c r="H60" s="16">
        <v>0</v>
      </c>
      <c r="I60" s="13">
        <v>0</v>
      </c>
      <c r="J60" s="5" t="s">
        <v>58</v>
      </c>
      <c r="K60" s="13">
        <v>0</v>
      </c>
      <c r="L60" s="13">
        <v>0</v>
      </c>
      <c r="M60" s="102"/>
    </row>
    <row r="61" spans="1:13" s="3" customFormat="1" ht="15.6" customHeight="1" x14ac:dyDescent="0.25">
      <c r="A61" s="98"/>
      <c r="B61" s="99"/>
      <c r="C61" s="99"/>
      <c r="D61" s="36">
        <v>2022</v>
      </c>
      <c r="E61" s="42">
        <f t="shared" si="24"/>
        <v>0</v>
      </c>
      <c r="F61" s="16">
        <v>0</v>
      </c>
      <c r="G61" s="16">
        <v>0</v>
      </c>
      <c r="H61" s="16">
        <v>0</v>
      </c>
      <c r="I61" s="13">
        <v>0</v>
      </c>
      <c r="J61" s="5" t="s">
        <v>58</v>
      </c>
      <c r="K61" s="13">
        <v>0</v>
      </c>
      <c r="L61" s="13">
        <v>0</v>
      </c>
      <c r="M61" s="102"/>
    </row>
    <row r="62" spans="1:13" s="3" customFormat="1" ht="15.6" customHeight="1" x14ac:dyDescent="0.25">
      <c r="A62" s="98"/>
      <c r="B62" s="99"/>
      <c r="C62" s="99"/>
      <c r="D62" s="36">
        <v>2023</v>
      </c>
      <c r="E62" s="42">
        <f t="shared" si="24"/>
        <v>0</v>
      </c>
      <c r="F62" s="16">
        <v>0</v>
      </c>
      <c r="G62" s="16">
        <v>0</v>
      </c>
      <c r="H62" s="16">
        <v>0</v>
      </c>
      <c r="I62" s="13">
        <v>0</v>
      </c>
      <c r="J62" s="5" t="s">
        <v>58</v>
      </c>
      <c r="K62" s="13">
        <v>0</v>
      </c>
      <c r="L62" s="13">
        <v>0</v>
      </c>
      <c r="M62" s="102"/>
    </row>
    <row r="63" spans="1:13" s="3" customFormat="1" ht="15.6" customHeight="1" x14ac:dyDescent="0.25">
      <c r="A63" s="98"/>
      <c r="B63" s="99"/>
      <c r="C63" s="99"/>
      <c r="D63" s="36">
        <v>2024</v>
      </c>
      <c r="E63" s="42">
        <f t="shared" si="24"/>
        <v>0</v>
      </c>
      <c r="F63" s="16">
        <v>0</v>
      </c>
      <c r="G63" s="16">
        <v>0</v>
      </c>
      <c r="H63" s="16">
        <v>0</v>
      </c>
      <c r="I63" s="13">
        <v>0</v>
      </c>
      <c r="J63" s="5" t="s">
        <v>58</v>
      </c>
      <c r="K63" s="13">
        <v>0</v>
      </c>
      <c r="L63" s="13">
        <v>0</v>
      </c>
      <c r="M63" s="102"/>
    </row>
    <row r="64" spans="1:13" s="3" customFormat="1" ht="15.6" customHeight="1" x14ac:dyDescent="0.25">
      <c r="A64" s="98"/>
      <c r="B64" s="99"/>
      <c r="C64" s="99"/>
      <c r="D64" s="36" t="s">
        <v>33</v>
      </c>
      <c r="E64" s="42">
        <f t="shared" si="24"/>
        <v>0</v>
      </c>
      <c r="F64" s="16">
        <v>0</v>
      </c>
      <c r="G64" s="16">
        <v>0</v>
      </c>
      <c r="H64" s="16">
        <v>0</v>
      </c>
      <c r="I64" s="13">
        <v>0</v>
      </c>
      <c r="J64" s="5" t="s">
        <v>58</v>
      </c>
      <c r="K64" s="13">
        <v>0</v>
      </c>
      <c r="L64" s="13">
        <v>0</v>
      </c>
      <c r="M64" s="102"/>
    </row>
    <row r="65" spans="1:13" s="3" customFormat="1" ht="15.6" customHeight="1" x14ac:dyDescent="0.25">
      <c r="A65" s="98"/>
      <c r="B65" s="99"/>
      <c r="C65" s="99"/>
      <c r="D65" s="18" t="s">
        <v>10</v>
      </c>
      <c r="E65" s="5">
        <f>SUM(E58:E64)</f>
        <v>16000</v>
      </c>
      <c r="F65" s="5">
        <f t="shared" ref="F65" si="25">SUM(F58:F64)</f>
        <v>0</v>
      </c>
      <c r="G65" s="5">
        <f t="shared" ref="G65" si="26">SUM(G58:G64)</f>
        <v>15200</v>
      </c>
      <c r="H65" s="5">
        <f t="shared" ref="H65" si="27">SUM(H58:H64)</f>
        <v>800</v>
      </c>
      <c r="I65" s="5">
        <v>0</v>
      </c>
      <c r="J65" s="5" t="s">
        <v>58</v>
      </c>
      <c r="K65" s="5">
        <v>0</v>
      </c>
      <c r="L65" s="5">
        <v>0</v>
      </c>
      <c r="M65" s="102"/>
    </row>
    <row r="66" spans="1:13" s="3" customFormat="1" ht="15.6" customHeight="1" x14ac:dyDescent="0.25">
      <c r="A66" s="113">
        <v>5</v>
      </c>
      <c r="B66" s="114" t="s">
        <v>96</v>
      </c>
      <c r="C66" s="114" t="s">
        <v>359</v>
      </c>
      <c r="D66" s="36">
        <v>2019</v>
      </c>
      <c r="E66" s="42">
        <f>SUM(F66:I66)</f>
        <v>0</v>
      </c>
      <c r="F66" s="13">
        <v>0</v>
      </c>
      <c r="G66" s="13">
        <v>0</v>
      </c>
      <c r="H66" s="13">
        <v>0</v>
      </c>
      <c r="I66" s="13">
        <v>0</v>
      </c>
      <c r="J66" s="5" t="s">
        <v>58</v>
      </c>
      <c r="K66" s="13">
        <v>0</v>
      </c>
      <c r="L66" s="13">
        <v>0</v>
      </c>
      <c r="M66" s="102" t="s">
        <v>79</v>
      </c>
    </row>
    <row r="67" spans="1:13" s="3" customFormat="1" ht="15.6" customHeight="1" x14ac:dyDescent="0.25">
      <c r="A67" s="98"/>
      <c r="B67" s="99"/>
      <c r="C67" s="99"/>
      <c r="D67" s="36">
        <v>2020</v>
      </c>
      <c r="E67" s="42">
        <f t="shared" ref="E67:E72" si="28">SUM(F67:I67)</f>
        <v>0</v>
      </c>
      <c r="F67" s="16">
        <v>0</v>
      </c>
      <c r="G67" s="16">
        <v>0</v>
      </c>
      <c r="H67" s="16">
        <v>0</v>
      </c>
      <c r="I67" s="13">
        <v>0</v>
      </c>
      <c r="J67" s="5" t="s">
        <v>58</v>
      </c>
      <c r="K67" s="13">
        <v>0</v>
      </c>
      <c r="L67" s="13">
        <v>0</v>
      </c>
      <c r="M67" s="102"/>
    </row>
    <row r="68" spans="1:13" s="3" customFormat="1" ht="15.6" customHeight="1" x14ac:dyDescent="0.25">
      <c r="A68" s="98"/>
      <c r="B68" s="99"/>
      <c r="C68" s="99"/>
      <c r="D68" s="36">
        <v>2021</v>
      </c>
      <c r="E68" s="42">
        <f t="shared" si="28"/>
        <v>16000</v>
      </c>
      <c r="F68" s="16">
        <v>0</v>
      </c>
      <c r="G68" s="16">
        <v>15200</v>
      </c>
      <c r="H68" s="16">
        <v>800</v>
      </c>
      <c r="I68" s="13">
        <v>0</v>
      </c>
      <c r="J68" s="5" t="s">
        <v>58</v>
      </c>
      <c r="K68" s="13">
        <v>0</v>
      </c>
      <c r="L68" s="13">
        <v>0</v>
      </c>
      <c r="M68" s="102"/>
    </row>
    <row r="69" spans="1:13" s="3" customFormat="1" ht="15.6" customHeight="1" x14ac:dyDescent="0.25">
      <c r="A69" s="98"/>
      <c r="B69" s="99"/>
      <c r="C69" s="99"/>
      <c r="D69" s="36">
        <v>2022</v>
      </c>
      <c r="E69" s="42">
        <f t="shared" si="28"/>
        <v>0</v>
      </c>
      <c r="F69" s="16">
        <v>0</v>
      </c>
      <c r="G69" s="16">
        <v>0</v>
      </c>
      <c r="H69" s="16">
        <v>0</v>
      </c>
      <c r="I69" s="13">
        <v>0</v>
      </c>
      <c r="J69" s="5" t="s">
        <v>58</v>
      </c>
      <c r="K69" s="13">
        <v>0</v>
      </c>
      <c r="L69" s="13">
        <v>0</v>
      </c>
      <c r="M69" s="102"/>
    </row>
    <row r="70" spans="1:13" s="3" customFormat="1" ht="15.6" customHeight="1" x14ac:dyDescent="0.25">
      <c r="A70" s="98"/>
      <c r="B70" s="99"/>
      <c r="C70" s="99"/>
      <c r="D70" s="36">
        <v>2023</v>
      </c>
      <c r="E70" s="42">
        <f t="shared" si="28"/>
        <v>0</v>
      </c>
      <c r="F70" s="16">
        <v>0</v>
      </c>
      <c r="G70" s="16">
        <v>0</v>
      </c>
      <c r="H70" s="16">
        <v>0</v>
      </c>
      <c r="I70" s="13">
        <v>0</v>
      </c>
      <c r="J70" s="5" t="s">
        <v>58</v>
      </c>
      <c r="K70" s="13">
        <v>0</v>
      </c>
      <c r="L70" s="13">
        <v>0</v>
      </c>
      <c r="M70" s="102"/>
    </row>
    <row r="71" spans="1:13" s="3" customFormat="1" ht="15.6" customHeight="1" x14ac:dyDescent="0.25">
      <c r="A71" s="98"/>
      <c r="B71" s="99"/>
      <c r="C71" s="99"/>
      <c r="D71" s="36">
        <v>2024</v>
      </c>
      <c r="E71" s="42">
        <f t="shared" si="28"/>
        <v>0</v>
      </c>
      <c r="F71" s="16">
        <v>0</v>
      </c>
      <c r="G71" s="16">
        <v>0</v>
      </c>
      <c r="H71" s="16">
        <v>0</v>
      </c>
      <c r="I71" s="13">
        <v>0</v>
      </c>
      <c r="J71" s="5" t="s">
        <v>58</v>
      </c>
      <c r="K71" s="13">
        <v>0</v>
      </c>
      <c r="L71" s="13">
        <v>0</v>
      </c>
      <c r="M71" s="102"/>
    </row>
    <row r="72" spans="1:13" s="3" customFormat="1" ht="15.6" customHeight="1" x14ac:dyDescent="0.25">
      <c r="A72" s="98"/>
      <c r="B72" s="99"/>
      <c r="C72" s="99"/>
      <c r="D72" s="36" t="s">
        <v>33</v>
      </c>
      <c r="E72" s="42">
        <f t="shared" si="28"/>
        <v>0</v>
      </c>
      <c r="F72" s="16">
        <v>0</v>
      </c>
      <c r="G72" s="16">
        <v>0</v>
      </c>
      <c r="H72" s="16">
        <v>0</v>
      </c>
      <c r="I72" s="13">
        <v>0</v>
      </c>
      <c r="J72" s="5" t="s">
        <v>58</v>
      </c>
      <c r="K72" s="13">
        <v>0</v>
      </c>
      <c r="L72" s="13">
        <v>0</v>
      </c>
      <c r="M72" s="102"/>
    </row>
    <row r="73" spans="1:13" s="3" customFormat="1" ht="15.6" customHeight="1" x14ac:dyDescent="0.25">
      <c r="A73" s="98"/>
      <c r="B73" s="99"/>
      <c r="C73" s="99"/>
      <c r="D73" s="18" t="s">
        <v>10</v>
      </c>
      <c r="E73" s="5">
        <f>SUM(E66:E72)</f>
        <v>16000</v>
      </c>
      <c r="F73" s="5">
        <f t="shared" ref="F73" si="29">SUM(F66:F72)</f>
        <v>0</v>
      </c>
      <c r="G73" s="5">
        <f t="shared" ref="G73" si="30">SUM(G66:G72)</f>
        <v>15200</v>
      </c>
      <c r="H73" s="5">
        <f t="shared" ref="H73" si="31">SUM(H66:H72)</f>
        <v>800</v>
      </c>
      <c r="I73" s="5">
        <v>0</v>
      </c>
      <c r="J73" s="5" t="s">
        <v>58</v>
      </c>
      <c r="K73" s="5">
        <v>0</v>
      </c>
      <c r="L73" s="5">
        <v>0</v>
      </c>
      <c r="M73" s="102"/>
    </row>
    <row r="74" spans="1:13" s="3" customFormat="1" ht="15.6" customHeight="1" x14ac:dyDescent="0.25">
      <c r="A74" s="113">
        <v>6</v>
      </c>
      <c r="B74" s="114" t="s">
        <v>97</v>
      </c>
      <c r="C74" s="114" t="s">
        <v>359</v>
      </c>
      <c r="D74" s="36">
        <v>2019</v>
      </c>
      <c r="E74" s="42">
        <f>SUM(F74:I74)</f>
        <v>0</v>
      </c>
      <c r="F74" s="13">
        <v>0</v>
      </c>
      <c r="G74" s="13">
        <v>0</v>
      </c>
      <c r="H74" s="13">
        <v>0</v>
      </c>
      <c r="I74" s="13">
        <v>0</v>
      </c>
      <c r="J74" s="5" t="s">
        <v>58</v>
      </c>
      <c r="K74" s="13">
        <v>0</v>
      </c>
      <c r="L74" s="13">
        <v>0</v>
      </c>
      <c r="M74" s="102" t="s">
        <v>79</v>
      </c>
    </row>
    <row r="75" spans="1:13" s="3" customFormat="1" ht="15.6" customHeight="1" x14ac:dyDescent="0.25">
      <c r="A75" s="98"/>
      <c r="B75" s="99"/>
      <c r="C75" s="99"/>
      <c r="D75" s="36">
        <v>2020</v>
      </c>
      <c r="E75" s="42">
        <f t="shared" ref="E75:E80" si="32">SUM(F75:I75)</f>
        <v>0</v>
      </c>
      <c r="F75" s="16">
        <v>0</v>
      </c>
      <c r="G75" s="16">
        <v>0</v>
      </c>
      <c r="H75" s="16">
        <v>0</v>
      </c>
      <c r="I75" s="13">
        <v>0</v>
      </c>
      <c r="J75" s="5" t="s">
        <v>58</v>
      </c>
      <c r="K75" s="13">
        <v>0</v>
      </c>
      <c r="L75" s="13">
        <v>0</v>
      </c>
      <c r="M75" s="102"/>
    </row>
    <row r="76" spans="1:13" s="3" customFormat="1" ht="15.6" customHeight="1" x14ac:dyDescent="0.25">
      <c r="A76" s="98"/>
      <c r="B76" s="99"/>
      <c r="C76" s="99"/>
      <c r="D76" s="36">
        <v>2021</v>
      </c>
      <c r="E76" s="42">
        <f t="shared" si="32"/>
        <v>16000</v>
      </c>
      <c r="F76" s="16">
        <v>0</v>
      </c>
      <c r="G76" s="16">
        <v>15200</v>
      </c>
      <c r="H76" s="16">
        <v>800</v>
      </c>
      <c r="I76" s="13">
        <v>0</v>
      </c>
      <c r="J76" s="5" t="s">
        <v>58</v>
      </c>
      <c r="K76" s="13">
        <v>0</v>
      </c>
      <c r="L76" s="13">
        <v>0</v>
      </c>
      <c r="M76" s="102"/>
    </row>
    <row r="77" spans="1:13" s="3" customFormat="1" ht="15.6" customHeight="1" x14ac:dyDescent="0.25">
      <c r="A77" s="98"/>
      <c r="B77" s="99"/>
      <c r="C77" s="99"/>
      <c r="D77" s="36">
        <v>2022</v>
      </c>
      <c r="E77" s="42">
        <f t="shared" si="32"/>
        <v>0</v>
      </c>
      <c r="F77" s="16">
        <v>0</v>
      </c>
      <c r="G77" s="16">
        <v>0</v>
      </c>
      <c r="H77" s="16">
        <v>0</v>
      </c>
      <c r="I77" s="13">
        <v>0</v>
      </c>
      <c r="J77" s="5" t="s">
        <v>58</v>
      </c>
      <c r="K77" s="13">
        <v>0</v>
      </c>
      <c r="L77" s="13">
        <v>0</v>
      </c>
      <c r="M77" s="102"/>
    </row>
    <row r="78" spans="1:13" s="3" customFormat="1" ht="15.6" customHeight="1" x14ac:dyDescent="0.25">
      <c r="A78" s="98"/>
      <c r="B78" s="99"/>
      <c r="C78" s="99"/>
      <c r="D78" s="36">
        <v>2023</v>
      </c>
      <c r="E78" s="42">
        <f t="shared" si="32"/>
        <v>0</v>
      </c>
      <c r="F78" s="16">
        <v>0</v>
      </c>
      <c r="G78" s="16">
        <v>0</v>
      </c>
      <c r="H78" s="16">
        <v>0</v>
      </c>
      <c r="I78" s="13">
        <v>0</v>
      </c>
      <c r="J78" s="5" t="s">
        <v>58</v>
      </c>
      <c r="K78" s="13">
        <v>0</v>
      </c>
      <c r="L78" s="13">
        <v>0</v>
      </c>
      <c r="M78" s="102"/>
    </row>
    <row r="79" spans="1:13" s="3" customFormat="1" ht="15.6" customHeight="1" x14ac:dyDescent="0.25">
      <c r="A79" s="98"/>
      <c r="B79" s="99"/>
      <c r="C79" s="99"/>
      <c r="D79" s="36">
        <v>2024</v>
      </c>
      <c r="E79" s="42">
        <f t="shared" si="32"/>
        <v>0</v>
      </c>
      <c r="F79" s="16">
        <v>0</v>
      </c>
      <c r="G79" s="16">
        <v>0</v>
      </c>
      <c r="H79" s="16">
        <v>0</v>
      </c>
      <c r="I79" s="13">
        <v>0</v>
      </c>
      <c r="J79" s="5" t="s">
        <v>58</v>
      </c>
      <c r="K79" s="13">
        <v>0</v>
      </c>
      <c r="L79" s="13">
        <v>0</v>
      </c>
      <c r="M79" s="102"/>
    </row>
    <row r="80" spans="1:13" s="3" customFormat="1" ht="15.6" customHeight="1" x14ac:dyDescent="0.25">
      <c r="A80" s="98"/>
      <c r="B80" s="99"/>
      <c r="C80" s="99"/>
      <c r="D80" s="36" t="s">
        <v>33</v>
      </c>
      <c r="E80" s="42">
        <f t="shared" si="32"/>
        <v>0</v>
      </c>
      <c r="F80" s="16">
        <v>0</v>
      </c>
      <c r="G80" s="16">
        <v>0</v>
      </c>
      <c r="H80" s="16">
        <v>0</v>
      </c>
      <c r="I80" s="13">
        <v>0</v>
      </c>
      <c r="J80" s="5" t="s">
        <v>58</v>
      </c>
      <c r="K80" s="13">
        <v>0</v>
      </c>
      <c r="L80" s="13">
        <v>0</v>
      </c>
      <c r="M80" s="102"/>
    </row>
    <row r="81" spans="1:13" s="3" customFormat="1" ht="15.6" customHeight="1" x14ac:dyDescent="0.25">
      <c r="A81" s="98"/>
      <c r="B81" s="99"/>
      <c r="C81" s="99"/>
      <c r="D81" s="18" t="s">
        <v>10</v>
      </c>
      <c r="E81" s="5">
        <f>SUM(E74:E80)</f>
        <v>16000</v>
      </c>
      <c r="F81" s="5">
        <f t="shared" ref="F81" si="33">SUM(F74:F80)</f>
        <v>0</v>
      </c>
      <c r="G81" s="5">
        <f t="shared" ref="G81" si="34">SUM(G74:G80)</f>
        <v>15200</v>
      </c>
      <c r="H81" s="5">
        <f t="shared" ref="H81" si="35">SUM(H74:H80)</f>
        <v>800</v>
      </c>
      <c r="I81" s="5">
        <v>0</v>
      </c>
      <c r="J81" s="5" t="s">
        <v>58</v>
      </c>
      <c r="K81" s="5">
        <v>0</v>
      </c>
      <c r="L81" s="5">
        <v>0</v>
      </c>
      <c r="M81" s="102"/>
    </row>
    <row r="82" spans="1:13" s="3" customFormat="1" ht="15.6" customHeight="1" x14ac:dyDescent="0.25">
      <c r="A82" s="113">
        <v>7</v>
      </c>
      <c r="B82" s="114" t="s">
        <v>98</v>
      </c>
      <c r="C82" s="114" t="s">
        <v>359</v>
      </c>
      <c r="D82" s="36">
        <v>2019</v>
      </c>
      <c r="E82" s="42">
        <f>SUM(F82:I82)</f>
        <v>0</v>
      </c>
      <c r="F82" s="13">
        <v>0</v>
      </c>
      <c r="G82" s="13">
        <v>0</v>
      </c>
      <c r="H82" s="13">
        <v>0</v>
      </c>
      <c r="I82" s="13">
        <v>0</v>
      </c>
      <c r="J82" s="5" t="s">
        <v>58</v>
      </c>
      <c r="K82" s="13">
        <v>0</v>
      </c>
      <c r="L82" s="13">
        <v>0</v>
      </c>
      <c r="M82" s="102" t="s">
        <v>79</v>
      </c>
    </row>
    <row r="83" spans="1:13" s="3" customFormat="1" ht="15.6" customHeight="1" x14ac:dyDescent="0.25">
      <c r="A83" s="98"/>
      <c r="B83" s="99"/>
      <c r="C83" s="99"/>
      <c r="D83" s="36">
        <v>2020</v>
      </c>
      <c r="E83" s="42">
        <f t="shared" ref="E83:E88" si="36">SUM(F83:I83)</f>
        <v>0</v>
      </c>
      <c r="F83" s="16">
        <v>0</v>
      </c>
      <c r="G83" s="16">
        <v>0</v>
      </c>
      <c r="H83" s="16">
        <v>0</v>
      </c>
      <c r="I83" s="13">
        <v>0</v>
      </c>
      <c r="J83" s="5" t="s">
        <v>58</v>
      </c>
      <c r="K83" s="13">
        <v>0</v>
      </c>
      <c r="L83" s="13">
        <v>0</v>
      </c>
      <c r="M83" s="102"/>
    </row>
    <row r="84" spans="1:13" s="3" customFormat="1" ht="15.6" customHeight="1" x14ac:dyDescent="0.25">
      <c r="A84" s="98"/>
      <c r="B84" s="99"/>
      <c r="C84" s="99"/>
      <c r="D84" s="36">
        <v>2021</v>
      </c>
      <c r="E84" s="42">
        <f t="shared" si="36"/>
        <v>0</v>
      </c>
      <c r="F84" s="16">
        <v>0</v>
      </c>
      <c r="G84" s="16">
        <v>0</v>
      </c>
      <c r="H84" s="16">
        <v>0</v>
      </c>
      <c r="I84" s="13">
        <v>0</v>
      </c>
      <c r="J84" s="5" t="s">
        <v>58</v>
      </c>
      <c r="K84" s="13">
        <v>0</v>
      </c>
      <c r="L84" s="13">
        <v>0</v>
      </c>
      <c r="M84" s="102"/>
    </row>
    <row r="85" spans="1:13" s="3" customFormat="1" ht="15.6" customHeight="1" x14ac:dyDescent="0.25">
      <c r="A85" s="98"/>
      <c r="B85" s="99"/>
      <c r="C85" s="99"/>
      <c r="D85" s="36">
        <v>2022</v>
      </c>
      <c r="E85" s="42">
        <f t="shared" si="36"/>
        <v>16000</v>
      </c>
      <c r="F85" s="16">
        <v>0</v>
      </c>
      <c r="G85" s="16">
        <v>15200</v>
      </c>
      <c r="H85" s="16">
        <v>800</v>
      </c>
      <c r="I85" s="13">
        <v>0</v>
      </c>
      <c r="J85" s="5" t="s">
        <v>58</v>
      </c>
      <c r="K85" s="13">
        <v>0</v>
      </c>
      <c r="L85" s="13">
        <v>0</v>
      </c>
      <c r="M85" s="102"/>
    </row>
    <row r="86" spans="1:13" s="3" customFormat="1" ht="15.6" customHeight="1" x14ac:dyDescent="0.25">
      <c r="A86" s="98"/>
      <c r="B86" s="99"/>
      <c r="C86" s="99"/>
      <c r="D86" s="36">
        <v>2023</v>
      </c>
      <c r="E86" s="42">
        <f t="shared" si="36"/>
        <v>0</v>
      </c>
      <c r="F86" s="16">
        <v>0</v>
      </c>
      <c r="G86" s="16">
        <v>0</v>
      </c>
      <c r="H86" s="16">
        <v>0</v>
      </c>
      <c r="I86" s="13">
        <v>0</v>
      </c>
      <c r="J86" s="5" t="s">
        <v>58</v>
      </c>
      <c r="K86" s="13">
        <v>0</v>
      </c>
      <c r="L86" s="13">
        <v>0</v>
      </c>
      <c r="M86" s="102"/>
    </row>
    <row r="87" spans="1:13" s="3" customFormat="1" ht="15.6" customHeight="1" x14ac:dyDescent="0.25">
      <c r="A87" s="98"/>
      <c r="B87" s="99"/>
      <c r="C87" s="99"/>
      <c r="D87" s="36">
        <v>2024</v>
      </c>
      <c r="E87" s="42">
        <f t="shared" si="36"/>
        <v>0</v>
      </c>
      <c r="F87" s="16">
        <v>0</v>
      </c>
      <c r="G87" s="16">
        <v>0</v>
      </c>
      <c r="H87" s="16">
        <v>0</v>
      </c>
      <c r="I87" s="13">
        <v>0</v>
      </c>
      <c r="J87" s="5" t="s">
        <v>58</v>
      </c>
      <c r="K87" s="13">
        <v>0</v>
      </c>
      <c r="L87" s="13">
        <v>0</v>
      </c>
      <c r="M87" s="102"/>
    </row>
    <row r="88" spans="1:13" s="3" customFormat="1" ht="15.6" customHeight="1" x14ac:dyDescent="0.25">
      <c r="A88" s="98"/>
      <c r="B88" s="99"/>
      <c r="C88" s="99"/>
      <c r="D88" s="36" t="s">
        <v>33</v>
      </c>
      <c r="E88" s="42">
        <f t="shared" si="36"/>
        <v>0</v>
      </c>
      <c r="F88" s="16">
        <v>0</v>
      </c>
      <c r="G88" s="16">
        <v>0</v>
      </c>
      <c r="H88" s="16">
        <v>0</v>
      </c>
      <c r="I88" s="13">
        <v>0</v>
      </c>
      <c r="J88" s="5" t="s">
        <v>58</v>
      </c>
      <c r="K88" s="13">
        <v>0</v>
      </c>
      <c r="L88" s="13">
        <v>0</v>
      </c>
      <c r="M88" s="102"/>
    </row>
    <row r="89" spans="1:13" s="3" customFormat="1" ht="15.6" customHeight="1" x14ac:dyDescent="0.25">
      <c r="A89" s="98"/>
      <c r="B89" s="99"/>
      <c r="C89" s="99"/>
      <c r="D89" s="18" t="s">
        <v>10</v>
      </c>
      <c r="E89" s="5">
        <f>SUM(E82:E88)</f>
        <v>16000</v>
      </c>
      <c r="F89" s="5">
        <f t="shared" ref="F89" si="37">SUM(F82:F88)</f>
        <v>0</v>
      </c>
      <c r="G89" s="5">
        <f t="shared" ref="G89" si="38">SUM(G82:G88)</f>
        <v>15200</v>
      </c>
      <c r="H89" s="5">
        <f t="shared" ref="H89" si="39">SUM(H82:H88)</f>
        <v>800</v>
      </c>
      <c r="I89" s="5">
        <v>0</v>
      </c>
      <c r="J89" s="5" t="s">
        <v>58</v>
      </c>
      <c r="K89" s="5">
        <v>0</v>
      </c>
      <c r="L89" s="5">
        <v>0</v>
      </c>
      <c r="M89" s="102"/>
    </row>
    <row r="90" spans="1:13" s="3" customFormat="1" ht="15.6" customHeight="1" x14ac:dyDescent="0.25">
      <c r="A90" s="113">
        <v>8</v>
      </c>
      <c r="B90" s="114" t="s">
        <v>99</v>
      </c>
      <c r="C90" s="114" t="s">
        <v>359</v>
      </c>
      <c r="D90" s="36">
        <v>2019</v>
      </c>
      <c r="E90" s="42">
        <f>SUM(F90:I90)</f>
        <v>0</v>
      </c>
      <c r="F90" s="13">
        <v>0</v>
      </c>
      <c r="G90" s="13">
        <v>0</v>
      </c>
      <c r="H90" s="13">
        <v>0</v>
      </c>
      <c r="I90" s="13">
        <v>0</v>
      </c>
      <c r="J90" s="5" t="s">
        <v>58</v>
      </c>
      <c r="K90" s="13">
        <v>0</v>
      </c>
      <c r="L90" s="13">
        <v>0</v>
      </c>
      <c r="M90" s="102" t="s">
        <v>79</v>
      </c>
    </row>
    <row r="91" spans="1:13" s="3" customFormat="1" ht="15.6" customHeight="1" x14ac:dyDescent="0.25">
      <c r="A91" s="98"/>
      <c r="B91" s="99"/>
      <c r="C91" s="99"/>
      <c r="D91" s="36">
        <v>2020</v>
      </c>
      <c r="E91" s="42">
        <f t="shared" ref="E91:E96" si="40">SUM(F91:I91)</f>
        <v>0</v>
      </c>
      <c r="F91" s="16">
        <v>0</v>
      </c>
      <c r="G91" s="16">
        <v>0</v>
      </c>
      <c r="H91" s="16">
        <v>0</v>
      </c>
      <c r="I91" s="13">
        <v>0</v>
      </c>
      <c r="J91" s="5" t="s">
        <v>58</v>
      </c>
      <c r="K91" s="13">
        <v>0</v>
      </c>
      <c r="L91" s="13">
        <v>0</v>
      </c>
      <c r="M91" s="102"/>
    </row>
    <row r="92" spans="1:13" s="3" customFormat="1" ht="15.6" customHeight="1" x14ac:dyDescent="0.25">
      <c r="A92" s="98"/>
      <c r="B92" s="99"/>
      <c r="C92" s="99"/>
      <c r="D92" s="36">
        <v>2021</v>
      </c>
      <c r="E92" s="42">
        <f t="shared" si="40"/>
        <v>0</v>
      </c>
      <c r="F92" s="16">
        <v>0</v>
      </c>
      <c r="G92" s="16">
        <v>0</v>
      </c>
      <c r="H92" s="16">
        <v>0</v>
      </c>
      <c r="I92" s="13">
        <v>0</v>
      </c>
      <c r="J92" s="5" t="s">
        <v>58</v>
      </c>
      <c r="K92" s="13">
        <v>0</v>
      </c>
      <c r="L92" s="13">
        <v>0</v>
      </c>
      <c r="M92" s="102"/>
    </row>
    <row r="93" spans="1:13" s="3" customFormat="1" ht="15.6" customHeight="1" x14ac:dyDescent="0.25">
      <c r="A93" s="98"/>
      <c r="B93" s="99"/>
      <c r="C93" s="99"/>
      <c r="D93" s="36">
        <v>2022</v>
      </c>
      <c r="E93" s="42">
        <f t="shared" si="40"/>
        <v>16000</v>
      </c>
      <c r="F93" s="16">
        <v>0</v>
      </c>
      <c r="G93" s="16">
        <v>15200</v>
      </c>
      <c r="H93" s="16">
        <v>800</v>
      </c>
      <c r="I93" s="13">
        <v>0</v>
      </c>
      <c r="J93" s="5" t="s">
        <v>58</v>
      </c>
      <c r="K93" s="13">
        <v>0</v>
      </c>
      <c r="L93" s="13">
        <v>0</v>
      </c>
      <c r="M93" s="102"/>
    </row>
    <row r="94" spans="1:13" s="3" customFormat="1" ht="15.6" customHeight="1" x14ac:dyDescent="0.25">
      <c r="A94" s="98"/>
      <c r="B94" s="99"/>
      <c r="C94" s="99"/>
      <c r="D94" s="36">
        <v>2023</v>
      </c>
      <c r="E94" s="42">
        <f t="shared" si="40"/>
        <v>0</v>
      </c>
      <c r="F94" s="16">
        <v>0</v>
      </c>
      <c r="G94" s="16">
        <v>0</v>
      </c>
      <c r="H94" s="16">
        <v>0</v>
      </c>
      <c r="I94" s="13">
        <v>0</v>
      </c>
      <c r="J94" s="5" t="s">
        <v>58</v>
      </c>
      <c r="K94" s="13">
        <v>0</v>
      </c>
      <c r="L94" s="13">
        <v>0</v>
      </c>
      <c r="M94" s="102"/>
    </row>
    <row r="95" spans="1:13" s="3" customFormat="1" ht="15.6" customHeight="1" x14ac:dyDescent="0.25">
      <c r="A95" s="98"/>
      <c r="B95" s="99"/>
      <c r="C95" s="99"/>
      <c r="D95" s="36">
        <v>2024</v>
      </c>
      <c r="E95" s="42">
        <f t="shared" si="40"/>
        <v>0</v>
      </c>
      <c r="F95" s="16">
        <v>0</v>
      </c>
      <c r="G95" s="16">
        <v>0</v>
      </c>
      <c r="H95" s="16">
        <v>0</v>
      </c>
      <c r="I95" s="13">
        <v>0</v>
      </c>
      <c r="J95" s="5" t="s">
        <v>58</v>
      </c>
      <c r="K95" s="13">
        <v>0</v>
      </c>
      <c r="L95" s="13">
        <v>0</v>
      </c>
      <c r="M95" s="102"/>
    </row>
    <row r="96" spans="1:13" s="3" customFormat="1" ht="15.6" customHeight="1" x14ac:dyDescent="0.25">
      <c r="A96" s="98"/>
      <c r="B96" s="99"/>
      <c r="C96" s="99"/>
      <c r="D96" s="36" t="s">
        <v>33</v>
      </c>
      <c r="E96" s="42">
        <f t="shared" si="40"/>
        <v>0</v>
      </c>
      <c r="F96" s="16">
        <v>0</v>
      </c>
      <c r="G96" s="16">
        <v>0</v>
      </c>
      <c r="H96" s="16">
        <v>0</v>
      </c>
      <c r="I96" s="13">
        <v>0</v>
      </c>
      <c r="J96" s="5" t="s">
        <v>58</v>
      </c>
      <c r="K96" s="13">
        <v>0</v>
      </c>
      <c r="L96" s="13">
        <v>0</v>
      </c>
      <c r="M96" s="102"/>
    </row>
    <row r="97" spans="1:13" s="3" customFormat="1" ht="15.6" customHeight="1" x14ac:dyDescent="0.25">
      <c r="A97" s="98"/>
      <c r="B97" s="99"/>
      <c r="C97" s="99"/>
      <c r="D97" s="18" t="s">
        <v>10</v>
      </c>
      <c r="E97" s="5">
        <f>SUM(E90:E96)</f>
        <v>16000</v>
      </c>
      <c r="F97" s="5">
        <f t="shared" ref="F97" si="41">SUM(F90:F96)</f>
        <v>0</v>
      </c>
      <c r="G97" s="5">
        <f t="shared" ref="G97" si="42">SUM(G90:G96)</f>
        <v>15200</v>
      </c>
      <c r="H97" s="5">
        <f t="shared" ref="H97" si="43">SUM(H90:H96)</f>
        <v>800</v>
      </c>
      <c r="I97" s="5">
        <v>0</v>
      </c>
      <c r="J97" s="5" t="s">
        <v>58</v>
      </c>
      <c r="K97" s="5">
        <v>0</v>
      </c>
      <c r="L97" s="5">
        <v>0</v>
      </c>
      <c r="M97" s="102"/>
    </row>
    <row r="98" spans="1:13" s="3" customFormat="1" ht="15.6" customHeight="1" x14ac:dyDescent="0.25">
      <c r="A98" s="113">
        <v>9</v>
      </c>
      <c r="B98" s="114" t="s">
        <v>100</v>
      </c>
      <c r="C98" s="114" t="s">
        <v>359</v>
      </c>
      <c r="D98" s="36">
        <v>2019</v>
      </c>
      <c r="E98" s="42">
        <f>SUM(F98:I98)</f>
        <v>0</v>
      </c>
      <c r="F98" s="13">
        <v>0</v>
      </c>
      <c r="G98" s="13">
        <v>0</v>
      </c>
      <c r="H98" s="13">
        <v>0</v>
      </c>
      <c r="I98" s="13">
        <v>0</v>
      </c>
      <c r="J98" s="5" t="s">
        <v>58</v>
      </c>
      <c r="K98" s="13">
        <v>0</v>
      </c>
      <c r="L98" s="13">
        <v>0</v>
      </c>
      <c r="M98" s="102" t="s">
        <v>79</v>
      </c>
    </row>
    <row r="99" spans="1:13" s="3" customFormat="1" ht="15.6" customHeight="1" x14ac:dyDescent="0.25">
      <c r="A99" s="98"/>
      <c r="B99" s="99"/>
      <c r="C99" s="99"/>
      <c r="D99" s="36">
        <v>2020</v>
      </c>
      <c r="E99" s="42">
        <f t="shared" ref="E99:E104" si="44">SUM(F99:I99)</f>
        <v>0</v>
      </c>
      <c r="F99" s="16">
        <v>0</v>
      </c>
      <c r="G99" s="16">
        <v>0</v>
      </c>
      <c r="H99" s="16">
        <v>0</v>
      </c>
      <c r="I99" s="13">
        <v>0</v>
      </c>
      <c r="J99" s="5" t="s">
        <v>58</v>
      </c>
      <c r="K99" s="13">
        <v>0</v>
      </c>
      <c r="L99" s="13">
        <v>0</v>
      </c>
      <c r="M99" s="102"/>
    </row>
    <row r="100" spans="1:13" s="3" customFormat="1" ht="15.6" customHeight="1" x14ac:dyDescent="0.25">
      <c r="A100" s="98"/>
      <c r="B100" s="99"/>
      <c r="C100" s="99"/>
      <c r="D100" s="36">
        <v>2021</v>
      </c>
      <c r="E100" s="42">
        <f t="shared" si="44"/>
        <v>0</v>
      </c>
      <c r="F100" s="16">
        <v>0</v>
      </c>
      <c r="G100" s="16">
        <v>0</v>
      </c>
      <c r="H100" s="16">
        <v>0</v>
      </c>
      <c r="I100" s="13">
        <v>0</v>
      </c>
      <c r="J100" s="5" t="s">
        <v>58</v>
      </c>
      <c r="K100" s="13">
        <v>0</v>
      </c>
      <c r="L100" s="13">
        <v>0</v>
      </c>
      <c r="M100" s="102"/>
    </row>
    <row r="101" spans="1:13" s="3" customFormat="1" ht="15.6" customHeight="1" x14ac:dyDescent="0.25">
      <c r="A101" s="98"/>
      <c r="B101" s="99"/>
      <c r="C101" s="99"/>
      <c r="D101" s="36">
        <v>2022</v>
      </c>
      <c r="E101" s="42">
        <f t="shared" si="44"/>
        <v>0</v>
      </c>
      <c r="F101" s="16">
        <v>0</v>
      </c>
      <c r="G101" s="16">
        <v>0</v>
      </c>
      <c r="H101" s="16">
        <v>0</v>
      </c>
      <c r="I101" s="13">
        <v>0</v>
      </c>
      <c r="J101" s="5" t="s">
        <v>58</v>
      </c>
      <c r="K101" s="13">
        <v>0</v>
      </c>
      <c r="L101" s="13">
        <v>0</v>
      </c>
      <c r="M101" s="102"/>
    </row>
    <row r="102" spans="1:13" s="3" customFormat="1" ht="15.6" x14ac:dyDescent="0.25">
      <c r="A102" s="98"/>
      <c r="B102" s="99"/>
      <c r="C102" s="99"/>
      <c r="D102" s="36">
        <v>2023</v>
      </c>
      <c r="E102" s="42">
        <f t="shared" si="44"/>
        <v>16000</v>
      </c>
      <c r="F102" s="16">
        <v>0</v>
      </c>
      <c r="G102" s="16">
        <v>15200</v>
      </c>
      <c r="H102" s="16">
        <v>800</v>
      </c>
      <c r="I102" s="13">
        <v>0</v>
      </c>
      <c r="J102" s="5" t="s">
        <v>58</v>
      </c>
      <c r="K102" s="13">
        <v>0</v>
      </c>
      <c r="L102" s="13">
        <v>0</v>
      </c>
      <c r="M102" s="102"/>
    </row>
    <row r="103" spans="1:13" s="3" customFormat="1" ht="15.6" x14ac:dyDescent="0.25">
      <c r="A103" s="98"/>
      <c r="B103" s="99"/>
      <c r="C103" s="99"/>
      <c r="D103" s="36">
        <v>2024</v>
      </c>
      <c r="E103" s="42">
        <f t="shared" si="44"/>
        <v>0</v>
      </c>
      <c r="F103" s="16">
        <v>0</v>
      </c>
      <c r="G103" s="16">
        <v>0</v>
      </c>
      <c r="H103" s="16">
        <v>0</v>
      </c>
      <c r="I103" s="13">
        <v>0</v>
      </c>
      <c r="J103" s="5" t="s">
        <v>58</v>
      </c>
      <c r="K103" s="13">
        <v>0</v>
      </c>
      <c r="L103" s="13">
        <v>0</v>
      </c>
      <c r="M103" s="102"/>
    </row>
    <row r="104" spans="1:13" s="3" customFormat="1" ht="15.6" x14ac:dyDescent="0.25">
      <c r="A104" s="98"/>
      <c r="B104" s="99"/>
      <c r="C104" s="99"/>
      <c r="D104" s="36" t="s">
        <v>33</v>
      </c>
      <c r="E104" s="42">
        <f t="shared" si="44"/>
        <v>0</v>
      </c>
      <c r="F104" s="16">
        <v>0</v>
      </c>
      <c r="G104" s="16">
        <v>0</v>
      </c>
      <c r="H104" s="16">
        <v>0</v>
      </c>
      <c r="I104" s="13">
        <v>0</v>
      </c>
      <c r="J104" s="5" t="s">
        <v>58</v>
      </c>
      <c r="K104" s="13">
        <v>0</v>
      </c>
      <c r="L104" s="13">
        <v>0</v>
      </c>
      <c r="M104" s="102"/>
    </row>
    <row r="105" spans="1:13" s="3" customFormat="1" ht="15.6" x14ac:dyDescent="0.25">
      <c r="A105" s="98"/>
      <c r="B105" s="99"/>
      <c r="C105" s="99"/>
      <c r="D105" s="18" t="s">
        <v>10</v>
      </c>
      <c r="E105" s="5">
        <f>SUM(E98:E104)</f>
        <v>16000</v>
      </c>
      <c r="F105" s="5">
        <f t="shared" ref="F105" si="45">SUM(F98:F104)</f>
        <v>0</v>
      </c>
      <c r="G105" s="5">
        <f t="shared" ref="G105" si="46">SUM(G98:G104)</f>
        <v>15200</v>
      </c>
      <c r="H105" s="5">
        <f t="shared" ref="H105" si="47">SUM(H98:H104)</f>
        <v>800</v>
      </c>
      <c r="I105" s="5">
        <v>0</v>
      </c>
      <c r="J105" s="5" t="s">
        <v>58</v>
      </c>
      <c r="K105" s="5">
        <v>0</v>
      </c>
      <c r="L105" s="5">
        <v>0</v>
      </c>
      <c r="M105" s="102"/>
    </row>
    <row r="106" spans="1:13" s="3" customFormat="1" ht="15.75" customHeight="1" x14ac:dyDescent="0.25">
      <c r="A106" s="113">
        <v>10</v>
      </c>
      <c r="B106" s="117" t="s">
        <v>101</v>
      </c>
      <c r="C106" s="114" t="s">
        <v>359</v>
      </c>
      <c r="D106" s="36">
        <v>2019</v>
      </c>
      <c r="E106" s="42">
        <f>SUM(F106:I106)</f>
        <v>0</v>
      </c>
      <c r="F106" s="13">
        <v>0</v>
      </c>
      <c r="G106" s="13">
        <v>0</v>
      </c>
      <c r="H106" s="13">
        <v>0</v>
      </c>
      <c r="I106" s="13">
        <v>0</v>
      </c>
      <c r="J106" s="5" t="s">
        <v>58</v>
      </c>
      <c r="K106" s="13">
        <v>0</v>
      </c>
      <c r="L106" s="13">
        <v>0</v>
      </c>
      <c r="M106" s="102" t="s">
        <v>79</v>
      </c>
    </row>
    <row r="107" spans="1:13" s="3" customFormat="1" ht="15.6" x14ac:dyDescent="0.25">
      <c r="A107" s="98"/>
      <c r="B107" s="99"/>
      <c r="C107" s="99"/>
      <c r="D107" s="36">
        <v>2020</v>
      </c>
      <c r="E107" s="42">
        <f t="shared" ref="E107:E112" si="48">SUM(F107:I107)</f>
        <v>0</v>
      </c>
      <c r="F107" s="16">
        <v>0</v>
      </c>
      <c r="G107" s="16">
        <v>0</v>
      </c>
      <c r="H107" s="16">
        <v>0</v>
      </c>
      <c r="I107" s="13">
        <v>0</v>
      </c>
      <c r="J107" s="5" t="s">
        <v>58</v>
      </c>
      <c r="K107" s="13">
        <v>0</v>
      </c>
      <c r="L107" s="13">
        <v>0</v>
      </c>
      <c r="M107" s="102"/>
    </row>
    <row r="108" spans="1:13" s="3" customFormat="1" ht="15.6" x14ac:dyDescent="0.25">
      <c r="A108" s="98"/>
      <c r="B108" s="99"/>
      <c r="C108" s="99"/>
      <c r="D108" s="36">
        <v>2021</v>
      </c>
      <c r="E108" s="42">
        <f t="shared" si="48"/>
        <v>0</v>
      </c>
      <c r="F108" s="16">
        <v>0</v>
      </c>
      <c r="G108" s="16">
        <v>0</v>
      </c>
      <c r="H108" s="16">
        <v>0</v>
      </c>
      <c r="I108" s="13">
        <v>0</v>
      </c>
      <c r="J108" s="5" t="s">
        <v>58</v>
      </c>
      <c r="K108" s="13">
        <v>0</v>
      </c>
      <c r="L108" s="13">
        <v>0</v>
      </c>
      <c r="M108" s="102"/>
    </row>
    <row r="109" spans="1:13" s="3" customFormat="1" ht="15.6" x14ac:dyDescent="0.25">
      <c r="A109" s="98"/>
      <c r="B109" s="99"/>
      <c r="C109" s="99"/>
      <c r="D109" s="36">
        <v>2022</v>
      </c>
      <c r="E109" s="42">
        <f t="shared" si="48"/>
        <v>0</v>
      </c>
      <c r="F109" s="16">
        <v>0</v>
      </c>
      <c r="G109" s="16">
        <v>0</v>
      </c>
      <c r="H109" s="16">
        <v>0</v>
      </c>
      <c r="I109" s="13">
        <v>0</v>
      </c>
      <c r="J109" s="5" t="s">
        <v>58</v>
      </c>
      <c r="K109" s="13">
        <v>0</v>
      </c>
      <c r="L109" s="13">
        <v>0</v>
      </c>
      <c r="M109" s="102"/>
    </row>
    <row r="110" spans="1:13" s="3" customFormat="1" ht="15.6" x14ac:dyDescent="0.25">
      <c r="A110" s="98"/>
      <c r="B110" s="99"/>
      <c r="C110" s="99"/>
      <c r="D110" s="36">
        <v>2023</v>
      </c>
      <c r="E110" s="42">
        <f t="shared" si="48"/>
        <v>16000</v>
      </c>
      <c r="F110" s="16">
        <v>0</v>
      </c>
      <c r="G110" s="16">
        <v>15200</v>
      </c>
      <c r="H110" s="16">
        <v>800</v>
      </c>
      <c r="I110" s="13">
        <v>0</v>
      </c>
      <c r="J110" s="5" t="s">
        <v>58</v>
      </c>
      <c r="K110" s="13">
        <v>0</v>
      </c>
      <c r="L110" s="13">
        <v>0</v>
      </c>
      <c r="M110" s="102"/>
    </row>
    <row r="111" spans="1:13" s="3" customFormat="1" ht="15.6" x14ac:dyDescent="0.25">
      <c r="A111" s="98"/>
      <c r="B111" s="99"/>
      <c r="C111" s="99"/>
      <c r="D111" s="36">
        <v>2024</v>
      </c>
      <c r="E111" s="42">
        <f t="shared" si="48"/>
        <v>0</v>
      </c>
      <c r="F111" s="16">
        <v>0</v>
      </c>
      <c r="G111" s="16">
        <v>0</v>
      </c>
      <c r="H111" s="16">
        <v>0</v>
      </c>
      <c r="I111" s="13">
        <v>0</v>
      </c>
      <c r="J111" s="5" t="s">
        <v>58</v>
      </c>
      <c r="K111" s="13">
        <v>0</v>
      </c>
      <c r="L111" s="13">
        <v>0</v>
      </c>
      <c r="M111" s="102"/>
    </row>
    <row r="112" spans="1:13" s="3" customFormat="1" ht="15.6" x14ac:dyDescent="0.25">
      <c r="A112" s="98"/>
      <c r="B112" s="99"/>
      <c r="C112" s="99"/>
      <c r="D112" s="36" t="s">
        <v>33</v>
      </c>
      <c r="E112" s="42">
        <f t="shared" si="48"/>
        <v>0</v>
      </c>
      <c r="F112" s="16">
        <v>0</v>
      </c>
      <c r="G112" s="16">
        <v>0</v>
      </c>
      <c r="H112" s="16">
        <v>0</v>
      </c>
      <c r="I112" s="13">
        <v>0</v>
      </c>
      <c r="J112" s="5" t="s">
        <v>58</v>
      </c>
      <c r="K112" s="13">
        <v>0</v>
      </c>
      <c r="L112" s="13">
        <v>0</v>
      </c>
      <c r="M112" s="102"/>
    </row>
    <row r="113" spans="1:13" s="3" customFormat="1" ht="15.6" x14ac:dyDescent="0.25">
      <c r="A113" s="98"/>
      <c r="B113" s="99"/>
      <c r="C113" s="99"/>
      <c r="D113" s="18" t="s">
        <v>10</v>
      </c>
      <c r="E113" s="5">
        <f>SUM(E106:E112)</f>
        <v>16000</v>
      </c>
      <c r="F113" s="5">
        <f t="shared" ref="F113" si="49">SUM(F106:F112)</f>
        <v>0</v>
      </c>
      <c r="G113" s="5">
        <f t="shared" ref="G113" si="50">SUM(G106:G112)</f>
        <v>15200</v>
      </c>
      <c r="H113" s="5">
        <f t="shared" ref="H113" si="51">SUM(H106:H112)</f>
        <v>800</v>
      </c>
      <c r="I113" s="5">
        <v>0</v>
      </c>
      <c r="J113" s="5" t="s">
        <v>58</v>
      </c>
      <c r="K113" s="5">
        <v>0</v>
      </c>
      <c r="L113" s="5">
        <v>0</v>
      </c>
      <c r="M113" s="102"/>
    </row>
    <row r="114" spans="1:13" s="3" customFormat="1" ht="15.75" customHeight="1" x14ac:dyDescent="0.25">
      <c r="A114" s="113">
        <v>11</v>
      </c>
      <c r="B114" s="102" t="s">
        <v>358</v>
      </c>
      <c r="C114" s="114" t="s">
        <v>359</v>
      </c>
      <c r="D114" s="36">
        <v>2019</v>
      </c>
      <c r="E114" s="42">
        <f>SUM(F114:I114)</f>
        <v>1500</v>
      </c>
      <c r="F114" s="13">
        <v>0</v>
      </c>
      <c r="G114" s="13">
        <v>1425</v>
      </c>
      <c r="H114" s="13">
        <v>75</v>
      </c>
      <c r="I114" s="13">
        <v>0</v>
      </c>
      <c r="J114" s="5" t="s">
        <v>58</v>
      </c>
      <c r="K114" s="13">
        <v>0</v>
      </c>
      <c r="L114" s="13">
        <v>0</v>
      </c>
      <c r="M114" s="102" t="s">
        <v>79</v>
      </c>
    </row>
    <row r="115" spans="1:13" s="3" customFormat="1" ht="15.6" x14ac:dyDescent="0.25">
      <c r="A115" s="98"/>
      <c r="B115" s="100"/>
      <c r="C115" s="99"/>
      <c r="D115" s="36">
        <v>2020</v>
      </c>
      <c r="E115" s="42">
        <f t="shared" ref="E115:E120" si="52">SUM(F115:I115)</f>
        <v>0</v>
      </c>
      <c r="F115" s="16">
        <v>0</v>
      </c>
      <c r="G115" s="16">
        <v>0</v>
      </c>
      <c r="H115" s="16">
        <v>0</v>
      </c>
      <c r="I115" s="13">
        <v>0</v>
      </c>
      <c r="J115" s="5" t="s">
        <v>58</v>
      </c>
      <c r="K115" s="13">
        <v>0</v>
      </c>
      <c r="L115" s="13">
        <v>0</v>
      </c>
      <c r="M115" s="102"/>
    </row>
    <row r="116" spans="1:13" s="3" customFormat="1" ht="15.6" x14ac:dyDescent="0.25">
      <c r="A116" s="98"/>
      <c r="B116" s="100"/>
      <c r="C116" s="99"/>
      <c r="D116" s="36">
        <v>2021</v>
      </c>
      <c r="E116" s="42">
        <f t="shared" si="52"/>
        <v>0</v>
      </c>
      <c r="F116" s="16">
        <v>0</v>
      </c>
      <c r="G116" s="16">
        <v>0</v>
      </c>
      <c r="H116" s="16">
        <v>0</v>
      </c>
      <c r="I116" s="13">
        <v>0</v>
      </c>
      <c r="J116" s="5" t="s">
        <v>58</v>
      </c>
      <c r="K116" s="13">
        <v>0</v>
      </c>
      <c r="L116" s="13">
        <v>0</v>
      </c>
      <c r="M116" s="102"/>
    </row>
    <row r="117" spans="1:13" s="3" customFormat="1" ht="15.6" x14ac:dyDescent="0.25">
      <c r="A117" s="98"/>
      <c r="B117" s="100"/>
      <c r="C117" s="99"/>
      <c r="D117" s="36">
        <v>2022</v>
      </c>
      <c r="E117" s="42">
        <f t="shared" si="52"/>
        <v>0</v>
      </c>
      <c r="F117" s="16">
        <v>0</v>
      </c>
      <c r="G117" s="16">
        <v>0</v>
      </c>
      <c r="H117" s="16">
        <v>0</v>
      </c>
      <c r="I117" s="13">
        <v>0</v>
      </c>
      <c r="J117" s="5" t="s">
        <v>58</v>
      </c>
      <c r="K117" s="13">
        <v>0</v>
      </c>
      <c r="L117" s="13">
        <v>0</v>
      </c>
      <c r="M117" s="102"/>
    </row>
    <row r="118" spans="1:13" s="3" customFormat="1" ht="15.6" x14ac:dyDescent="0.25">
      <c r="A118" s="98"/>
      <c r="B118" s="100"/>
      <c r="C118" s="99"/>
      <c r="D118" s="36">
        <v>2023</v>
      </c>
      <c r="E118" s="42">
        <f t="shared" si="52"/>
        <v>0</v>
      </c>
      <c r="F118" s="16">
        <v>0</v>
      </c>
      <c r="G118" s="16">
        <v>0</v>
      </c>
      <c r="H118" s="16">
        <v>0</v>
      </c>
      <c r="I118" s="13">
        <v>0</v>
      </c>
      <c r="J118" s="5" t="s">
        <v>58</v>
      </c>
      <c r="K118" s="13">
        <v>0</v>
      </c>
      <c r="L118" s="13">
        <v>0</v>
      </c>
      <c r="M118" s="102"/>
    </row>
    <row r="119" spans="1:13" s="3" customFormat="1" ht="15.6" x14ac:dyDescent="0.25">
      <c r="A119" s="98"/>
      <c r="B119" s="100"/>
      <c r="C119" s="99"/>
      <c r="D119" s="36">
        <v>2024</v>
      </c>
      <c r="E119" s="42">
        <f t="shared" si="52"/>
        <v>0</v>
      </c>
      <c r="F119" s="16">
        <v>0</v>
      </c>
      <c r="G119" s="16">
        <v>0</v>
      </c>
      <c r="H119" s="16">
        <v>0</v>
      </c>
      <c r="I119" s="13">
        <v>0</v>
      </c>
      <c r="J119" s="5" t="s">
        <v>58</v>
      </c>
      <c r="K119" s="13">
        <v>0</v>
      </c>
      <c r="L119" s="13">
        <v>0</v>
      </c>
      <c r="M119" s="102"/>
    </row>
    <row r="120" spans="1:13" s="3" customFormat="1" ht="15.6" x14ac:dyDescent="0.25">
      <c r="A120" s="98"/>
      <c r="B120" s="100"/>
      <c r="C120" s="99"/>
      <c r="D120" s="36" t="s">
        <v>33</v>
      </c>
      <c r="E120" s="42">
        <f t="shared" si="52"/>
        <v>0</v>
      </c>
      <c r="F120" s="16">
        <v>0</v>
      </c>
      <c r="G120" s="16">
        <v>0</v>
      </c>
      <c r="H120" s="16">
        <v>0</v>
      </c>
      <c r="I120" s="13">
        <v>0</v>
      </c>
      <c r="J120" s="5" t="s">
        <v>58</v>
      </c>
      <c r="K120" s="13">
        <v>0</v>
      </c>
      <c r="L120" s="13">
        <v>0</v>
      </c>
      <c r="M120" s="102"/>
    </row>
    <row r="121" spans="1:13" s="3" customFormat="1" ht="15.6" x14ac:dyDescent="0.25">
      <c r="A121" s="98"/>
      <c r="B121" s="100"/>
      <c r="C121" s="99"/>
      <c r="D121" s="18" t="s">
        <v>10</v>
      </c>
      <c r="E121" s="5">
        <f>SUM(E114:E120)</f>
        <v>1500</v>
      </c>
      <c r="F121" s="5">
        <f t="shared" ref="F121" si="53">SUM(F114:F120)</f>
        <v>0</v>
      </c>
      <c r="G121" s="5">
        <f t="shared" ref="G121" si="54">SUM(G114:G120)</f>
        <v>1425</v>
      </c>
      <c r="H121" s="5">
        <f t="shared" ref="H121" si="55">SUM(H114:H120)</f>
        <v>75</v>
      </c>
      <c r="I121" s="5">
        <v>0</v>
      </c>
      <c r="J121" s="5" t="s">
        <v>58</v>
      </c>
      <c r="K121" s="5">
        <v>0</v>
      </c>
      <c r="L121" s="5">
        <v>0</v>
      </c>
      <c r="M121" s="102"/>
    </row>
    <row r="122" spans="1:13" s="3" customFormat="1" ht="15.6" x14ac:dyDescent="0.25">
      <c r="A122" s="113">
        <v>12</v>
      </c>
      <c r="B122" s="114" t="s">
        <v>102</v>
      </c>
      <c r="C122" s="115" t="s">
        <v>360</v>
      </c>
      <c r="D122" s="36">
        <v>2019</v>
      </c>
      <c r="E122" s="42">
        <f>SUM(F122:I122)</f>
        <v>0</v>
      </c>
      <c r="F122" s="13">
        <v>0</v>
      </c>
      <c r="G122" s="13">
        <v>0</v>
      </c>
      <c r="H122" s="13">
        <v>0</v>
      </c>
      <c r="I122" s="13">
        <v>0</v>
      </c>
      <c r="J122" s="5" t="s">
        <v>58</v>
      </c>
      <c r="K122" s="13">
        <v>0</v>
      </c>
      <c r="L122" s="13">
        <v>0</v>
      </c>
      <c r="M122" s="102" t="s">
        <v>79</v>
      </c>
    </row>
    <row r="123" spans="1:13" s="3" customFormat="1" ht="15.6" x14ac:dyDescent="0.25">
      <c r="A123" s="98"/>
      <c r="B123" s="99"/>
      <c r="C123" s="116"/>
      <c r="D123" s="36">
        <v>2020</v>
      </c>
      <c r="E123" s="42">
        <f t="shared" ref="E123:E128" si="56">SUM(F123:I123)</f>
        <v>1500</v>
      </c>
      <c r="F123" s="16">
        <v>0</v>
      </c>
      <c r="G123" s="16">
        <v>1425</v>
      </c>
      <c r="H123" s="16">
        <v>75</v>
      </c>
      <c r="I123" s="13">
        <v>0</v>
      </c>
      <c r="J123" s="5" t="s">
        <v>58</v>
      </c>
      <c r="K123" s="13">
        <v>0</v>
      </c>
      <c r="L123" s="13">
        <v>0</v>
      </c>
      <c r="M123" s="102"/>
    </row>
    <row r="124" spans="1:13" s="3" customFormat="1" ht="15.6" x14ac:dyDescent="0.25">
      <c r="A124" s="98"/>
      <c r="B124" s="99"/>
      <c r="C124" s="116"/>
      <c r="D124" s="36">
        <v>2021</v>
      </c>
      <c r="E124" s="42">
        <f t="shared" si="56"/>
        <v>0</v>
      </c>
      <c r="F124" s="16">
        <v>0</v>
      </c>
      <c r="G124" s="16">
        <v>0</v>
      </c>
      <c r="H124" s="16">
        <v>0</v>
      </c>
      <c r="I124" s="13">
        <v>0</v>
      </c>
      <c r="J124" s="5" t="s">
        <v>58</v>
      </c>
      <c r="K124" s="13">
        <v>0</v>
      </c>
      <c r="L124" s="13">
        <v>0</v>
      </c>
      <c r="M124" s="102"/>
    </row>
    <row r="125" spans="1:13" s="3" customFormat="1" ht="15.6" x14ac:dyDescent="0.25">
      <c r="A125" s="98"/>
      <c r="B125" s="99"/>
      <c r="C125" s="116"/>
      <c r="D125" s="36">
        <v>2022</v>
      </c>
      <c r="E125" s="42">
        <f t="shared" si="56"/>
        <v>0</v>
      </c>
      <c r="F125" s="16">
        <v>0</v>
      </c>
      <c r="G125" s="16">
        <v>0</v>
      </c>
      <c r="H125" s="16">
        <v>0</v>
      </c>
      <c r="I125" s="13">
        <v>0</v>
      </c>
      <c r="J125" s="5" t="s">
        <v>58</v>
      </c>
      <c r="K125" s="13">
        <v>0</v>
      </c>
      <c r="L125" s="13">
        <v>0</v>
      </c>
      <c r="M125" s="102"/>
    </row>
    <row r="126" spans="1:13" s="3" customFormat="1" ht="15.6" x14ac:dyDescent="0.25">
      <c r="A126" s="98"/>
      <c r="B126" s="99"/>
      <c r="C126" s="116"/>
      <c r="D126" s="36">
        <v>2023</v>
      </c>
      <c r="E126" s="42">
        <f t="shared" si="56"/>
        <v>0</v>
      </c>
      <c r="F126" s="16">
        <v>0</v>
      </c>
      <c r="G126" s="16">
        <v>0</v>
      </c>
      <c r="H126" s="16">
        <v>0</v>
      </c>
      <c r="I126" s="13">
        <v>0</v>
      </c>
      <c r="J126" s="5" t="s">
        <v>58</v>
      </c>
      <c r="K126" s="13">
        <v>0</v>
      </c>
      <c r="L126" s="13">
        <v>0</v>
      </c>
      <c r="M126" s="102"/>
    </row>
    <row r="127" spans="1:13" s="3" customFormat="1" ht="15.6" x14ac:dyDescent="0.25">
      <c r="A127" s="98"/>
      <c r="B127" s="99"/>
      <c r="C127" s="116"/>
      <c r="D127" s="36">
        <v>2024</v>
      </c>
      <c r="E127" s="42">
        <f t="shared" si="56"/>
        <v>0</v>
      </c>
      <c r="F127" s="16">
        <v>0</v>
      </c>
      <c r="G127" s="16">
        <v>0</v>
      </c>
      <c r="H127" s="16">
        <v>0</v>
      </c>
      <c r="I127" s="13">
        <v>0</v>
      </c>
      <c r="J127" s="5" t="s">
        <v>58</v>
      </c>
      <c r="K127" s="13">
        <v>0</v>
      </c>
      <c r="L127" s="13">
        <v>0</v>
      </c>
      <c r="M127" s="102"/>
    </row>
    <row r="128" spans="1:13" s="3" customFormat="1" ht="15.6" x14ac:dyDescent="0.25">
      <c r="A128" s="98"/>
      <c r="B128" s="99"/>
      <c r="C128" s="116"/>
      <c r="D128" s="36" t="s">
        <v>33</v>
      </c>
      <c r="E128" s="42">
        <f t="shared" si="56"/>
        <v>0</v>
      </c>
      <c r="F128" s="16">
        <v>0</v>
      </c>
      <c r="G128" s="16">
        <v>0</v>
      </c>
      <c r="H128" s="16">
        <v>0</v>
      </c>
      <c r="I128" s="13">
        <v>0</v>
      </c>
      <c r="J128" s="5" t="s">
        <v>58</v>
      </c>
      <c r="K128" s="13">
        <v>0</v>
      </c>
      <c r="L128" s="13">
        <v>0</v>
      </c>
      <c r="M128" s="102"/>
    </row>
    <row r="129" spans="1:13" s="3" customFormat="1" ht="15.6" x14ac:dyDescent="0.25">
      <c r="A129" s="98"/>
      <c r="B129" s="99"/>
      <c r="C129" s="116"/>
      <c r="D129" s="18" t="s">
        <v>10</v>
      </c>
      <c r="E129" s="5">
        <f>SUM(E122:E128)</f>
        <v>1500</v>
      </c>
      <c r="F129" s="5">
        <f t="shared" ref="F129" si="57">SUM(F122:F128)</f>
        <v>0</v>
      </c>
      <c r="G129" s="5">
        <f t="shared" ref="G129" si="58">SUM(G122:G128)</f>
        <v>1425</v>
      </c>
      <c r="H129" s="5">
        <f t="shared" ref="H129" si="59">SUM(H122:H128)</f>
        <v>75</v>
      </c>
      <c r="I129" s="5">
        <v>0</v>
      </c>
      <c r="J129" s="5" t="s">
        <v>58</v>
      </c>
      <c r="K129" s="5">
        <v>0</v>
      </c>
      <c r="L129" s="5">
        <v>0</v>
      </c>
      <c r="M129" s="102"/>
    </row>
    <row r="130" spans="1:13" s="3" customFormat="1" ht="15.75" customHeight="1" x14ac:dyDescent="0.25">
      <c r="A130" s="113">
        <v>13</v>
      </c>
      <c r="B130" s="114" t="s">
        <v>103</v>
      </c>
      <c r="C130" s="115" t="s">
        <v>360</v>
      </c>
      <c r="D130" s="36">
        <v>2019</v>
      </c>
      <c r="E130" s="42">
        <f>SUM(F130:I130)</f>
        <v>0</v>
      </c>
      <c r="F130" s="13">
        <v>0</v>
      </c>
      <c r="G130" s="13">
        <v>0</v>
      </c>
      <c r="H130" s="13">
        <v>0</v>
      </c>
      <c r="I130" s="13">
        <v>0</v>
      </c>
      <c r="J130" s="5" t="s">
        <v>58</v>
      </c>
      <c r="K130" s="13">
        <v>0</v>
      </c>
      <c r="L130" s="13">
        <v>0</v>
      </c>
      <c r="M130" s="102" t="s">
        <v>79</v>
      </c>
    </row>
    <row r="131" spans="1:13" s="3" customFormat="1" ht="15.6" x14ac:dyDescent="0.25">
      <c r="A131" s="98"/>
      <c r="B131" s="99"/>
      <c r="C131" s="116"/>
      <c r="D131" s="36">
        <v>2020</v>
      </c>
      <c r="E131" s="42">
        <f t="shared" ref="E131:E136" si="60">SUM(F131:I131)</f>
        <v>0</v>
      </c>
      <c r="F131" s="16">
        <v>0</v>
      </c>
      <c r="G131" s="16">
        <v>0</v>
      </c>
      <c r="H131" s="16">
        <v>0</v>
      </c>
      <c r="I131" s="13">
        <v>0</v>
      </c>
      <c r="J131" s="5" t="s">
        <v>58</v>
      </c>
      <c r="K131" s="13">
        <v>0</v>
      </c>
      <c r="L131" s="13">
        <v>0</v>
      </c>
      <c r="M131" s="102"/>
    </row>
    <row r="132" spans="1:13" s="3" customFormat="1" ht="15.6" x14ac:dyDescent="0.25">
      <c r="A132" s="98"/>
      <c r="B132" s="99"/>
      <c r="C132" s="116"/>
      <c r="D132" s="36">
        <v>2021</v>
      </c>
      <c r="E132" s="42">
        <f t="shared" si="60"/>
        <v>1500</v>
      </c>
      <c r="F132" s="16">
        <v>0</v>
      </c>
      <c r="G132" s="16">
        <v>1425</v>
      </c>
      <c r="H132" s="16">
        <v>75</v>
      </c>
      <c r="I132" s="13">
        <v>0</v>
      </c>
      <c r="J132" s="5" t="s">
        <v>58</v>
      </c>
      <c r="K132" s="13">
        <v>0</v>
      </c>
      <c r="L132" s="13">
        <v>0</v>
      </c>
      <c r="M132" s="102"/>
    </row>
    <row r="133" spans="1:13" s="3" customFormat="1" ht="15.6" x14ac:dyDescent="0.25">
      <c r="A133" s="98"/>
      <c r="B133" s="99"/>
      <c r="C133" s="116"/>
      <c r="D133" s="36">
        <v>2022</v>
      </c>
      <c r="E133" s="42">
        <f t="shared" si="60"/>
        <v>0</v>
      </c>
      <c r="F133" s="16">
        <v>0</v>
      </c>
      <c r="G133" s="16">
        <v>0</v>
      </c>
      <c r="H133" s="16">
        <v>0</v>
      </c>
      <c r="I133" s="13">
        <v>0</v>
      </c>
      <c r="J133" s="5" t="s">
        <v>58</v>
      </c>
      <c r="K133" s="13">
        <v>0</v>
      </c>
      <c r="L133" s="13">
        <v>0</v>
      </c>
      <c r="M133" s="102"/>
    </row>
    <row r="134" spans="1:13" s="3" customFormat="1" ht="15.6" x14ac:dyDescent="0.25">
      <c r="A134" s="98"/>
      <c r="B134" s="99"/>
      <c r="C134" s="116"/>
      <c r="D134" s="36">
        <v>2023</v>
      </c>
      <c r="E134" s="42">
        <f t="shared" si="60"/>
        <v>0</v>
      </c>
      <c r="F134" s="16">
        <v>0</v>
      </c>
      <c r="G134" s="16">
        <v>0</v>
      </c>
      <c r="H134" s="16">
        <v>0</v>
      </c>
      <c r="I134" s="13">
        <v>0</v>
      </c>
      <c r="J134" s="5" t="s">
        <v>58</v>
      </c>
      <c r="K134" s="13">
        <v>0</v>
      </c>
      <c r="L134" s="13">
        <v>0</v>
      </c>
      <c r="M134" s="102"/>
    </row>
    <row r="135" spans="1:13" s="3" customFormat="1" ht="15.6" x14ac:dyDescent="0.25">
      <c r="A135" s="98"/>
      <c r="B135" s="99"/>
      <c r="C135" s="116"/>
      <c r="D135" s="36">
        <v>2024</v>
      </c>
      <c r="E135" s="42">
        <f t="shared" si="60"/>
        <v>0</v>
      </c>
      <c r="F135" s="16">
        <v>0</v>
      </c>
      <c r="G135" s="16">
        <v>0</v>
      </c>
      <c r="H135" s="16">
        <v>0</v>
      </c>
      <c r="I135" s="13">
        <v>0</v>
      </c>
      <c r="J135" s="5" t="s">
        <v>58</v>
      </c>
      <c r="K135" s="13">
        <v>0</v>
      </c>
      <c r="L135" s="13">
        <v>0</v>
      </c>
      <c r="M135" s="102"/>
    </row>
    <row r="136" spans="1:13" s="3" customFormat="1" ht="15.6" x14ac:dyDescent="0.25">
      <c r="A136" s="98"/>
      <c r="B136" s="99"/>
      <c r="C136" s="116"/>
      <c r="D136" s="36" t="s">
        <v>33</v>
      </c>
      <c r="E136" s="42">
        <f t="shared" si="60"/>
        <v>0</v>
      </c>
      <c r="F136" s="16">
        <v>0</v>
      </c>
      <c r="G136" s="16">
        <v>0</v>
      </c>
      <c r="H136" s="16">
        <v>0</v>
      </c>
      <c r="I136" s="13">
        <v>0</v>
      </c>
      <c r="J136" s="5" t="s">
        <v>58</v>
      </c>
      <c r="K136" s="13">
        <v>0</v>
      </c>
      <c r="L136" s="13">
        <v>0</v>
      </c>
      <c r="M136" s="102"/>
    </row>
    <row r="137" spans="1:13" s="3" customFormat="1" ht="15.6" x14ac:dyDescent="0.25">
      <c r="A137" s="98"/>
      <c r="B137" s="99"/>
      <c r="C137" s="116"/>
      <c r="D137" s="18" t="s">
        <v>10</v>
      </c>
      <c r="E137" s="5">
        <f>SUM(E130:E136)</f>
        <v>1500</v>
      </c>
      <c r="F137" s="5">
        <f t="shared" ref="F137" si="61">SUM(F130:F136)</f>
        <v>0</v>
      </c>
      <c r="G137" s="5">
        <f t="shared" ref="G137" si="62">SUM(G130:G136)</f>
        <v>1425</v>
      </c>
      <c r="H137" s="5">
        <f t="shared" ref="H137" si="63">SUM(H130:H136)</f>
        <v>75</v>
      </c>
      <c r="I137" s="5">
        <v>0</v>
      </c>
      <c r="J137" s="5" t="s">
        <v>58</v>
      </c>
      <c r="K137" s="5">
        <v>0</v>
      </c>
      <c r="L137" s="5">
        <v>0</v>
      </c>
      <c r="M137" s="102"/>
    </row>
    <row r="138" spans="1:13" s="3" customFormat="1" ht="15.75" customHeight="1" x14ac:dyDescent="0.25">
      <c r="A138" s="113">
        <v>14</v>
      </c>
      <c r="B138" s="114" t="s">
        <v>104</v>
      </c>
      <c r="C138" s="115" t="s">
        <v>360</v>
      </c>
      <c r="D138" s="36">
        <v>2019</v>
      </c>
      <c r="E138" s="42">
        <f>SUM(F138:I138)</f>
        <v>0</v>
      </c>
      <c r="F138" s="13">
        <v>0</v>
      </c>
      <c r="G138" s="13">
        <v>0</v>
      </c>
      <c r="H138" s="13">
        <v>0</v>
      </c>
      <c r="I138" s="13">
        <v>0</v>
      </c>
      <c r="J138" s="5" t="s">
        <v>58</v>
      </c>
      <c r="K138" s="13">
        <v>0</v>
      </c>
      <c r="L138" s="13">
        <v>0</v>
      </c>
      <c r="M138" s="102" t="s">
        <v>79</v>
      </c>
    </row>
    <row r="139" spans="1:13" s="3" customFormat="1" ht="15.6" x14ac:dyDescent="0.25">
      <c r="A139" s="98"/>
      <c r="B139" s="99"/>
      <c r="C139" s="116"/>
      <c r="D139" s="36">
        <v>2020</v>
      </c>
      <c r="E139" s="42">
        <f t="shared" ref="E139:E144" si="64">SUM(F139:I139)</f>
        <v>0</v>
      </c>
      <c r="F139" s="16">
        <v>0</v>
      </c>
      <c r="G139" s="16">
        <v>0</v>
      </c>
      <c r="H139" s="16">
        <v>0</v>
      </c>
      <c r="I139" s="13">
        <v>0</v>
      </c>
      <c r="J139" s="5" t="s">
        <v>58</v>
      </c>
      <c r="K139" s="13">
        <v>0</v>
      </c>
      <c r="L139" s="13">
        <v>0</v>
      </c>
      <c r="M139" s="102"/>
    </row>
    <row r="140" spans="1:13" s="3" customFormat="1" ht="15.6" x14ac:dyDescent="0.25">
      <c r="A140" s="98"/>
      <c r="B140" s="99"/>
      <c r="C140" s="116"/>
      <c r="D140" s="36">
        <v>2021</v>
      </c>
      <c r="E140" s="42">
        <f t="shared" si="64"/>
        <v>0</v>
      </c>
      <c r="F140" s="16">
        <v>0</v>
      </c>
      <c r="G140" s="16">
        <v>0</v>
      </c>
      <c r="H140" s="16">
        <v>0</v>
      </c>
      <c r="I140" s="13">
        <v>0</v>
      </c>
      <c r="J140" s="5" t="s">
        <v>58</v>
      </c>
      <c r="K140" s="13">
        <v>0</v>
      </c>
      <c r="L140" s="13">
        <v>0</v>
      </c>
      <c r="M140" s="102"/>
    </row>
    <row r="141" spans="1:13" s="3" customFormat="1" ht="15.6" x14ac:dyDescent="0.25">
      <c r="A141" s="98"/>
      <c r="B141" s="99"/>
      <c r="C141" s="116"/>
      <c r="D141" s="36">
        <v>2022</v>
      </c>
      <c r="E141" s="42">
        <f t="shared" si="64"/>
        <v>1500</v>
      </c>
      <c r="F141" s="16">
        <v>0</v>
      </c>
      <c r="G141" s="16">
        <v>1425</v>
      </c>
      <c r="H141" s="16">
        <v>75</v>
      </c>
      <c r="I141" s="13">
        <v>0</v>
      </c>
      <c r="J141" s="5" t="s">
        <v>58</v>
      </c>
      <c r="K141" s="13">
        <v>0</v>
      </c>
      <c r="L141" s="13">
        <v>0</v>
      </c>
      <c r="M141" s="102"/>
    </row>
    <row r="142" spans="1:13" s="3" customFormat="1" ht="15.6" x14ac:dyDescent="0.25">
      <c r="A142" s="98"/>
      <c r="B142" s="99"/>
      <c r="C142" s="116"/>
      <c r="D142" s="36">
        <v>2023</v>
      </c>
      <c r="E142" s="42">
        <f t="shared" si="64"/>
        <v>0</v>
      </c>
      <c r="F142" s="16">
        <v>0</v>
      </c>
      <c r="G142" s="16">
        <v>0</v>
      </c>
      <c r="H142" s="16">
        <v>0</v>
      </c>
      <c r="I142" s="13">
        <v>0</v>
      </c>
      <c r="J142" s="5" t="s">
        <v>58</v>
      </c>
      <c r="K142" s="13">
        <v>0</v>
      </c>
      <c r="L142" s="13">
        <v>0</v>
      </c>
      <c r="M142" s="102"/>
    </row>
    <row r="143" spans="1:13" s="3" customFormat="1" ht="15.6" x14ac:dyDescent="0.25">
      <c r="A143" s="98"/>
      <c r="B143" s="99"/>
      <c r="C143" s="116"/>
      <c r="D143" s="36">
        <v>2024</v>
      </c>
      <c r="E143" s="42">
        <f t="shared" si="64"/>
        <v>0</v>
      </c>
      <c r="F143" s="16">
        <v>0</v>
      </c>
      <c r="G143" s="16">
        <v>0</v>
      </c>
      <c r="H143" s="16">
        <v>0</v>
      </c>
      <c r="I143" s="13">
        <v>0</v>
      </c>
      <c r="J143" s="5" t="s">
        <v>58</v>
      </c>
      <c r="K143" s="13">
        <v>0</v>
      </c>
      <c r="L143" s="13">
        <v>0</v>
      </c>
      <c r="M143" s="102"/>
    </row>
    <row r="144" spans="1:13" s="3" customFormat="1" ht="15.6" x14ac:dyDescent="0.25">
      <c r="A144" s="98"/>
      <c r="B144" s="99"/>
      <c r="C144" s="116"/>
      <c r="D144" s="36" t="s">
        <v>33</v>
      </c>
      <c r="E144" s="42">
        <f t="shared" si="64"/>
        <v>0</v>
      </c>
      <c r="F144" s="16">
        <v>0</v>
      </c>
      <c r="G144" s="16">
        <v>0</v>
      </c>
      <c r="H144" s="16">
        <v>0</v>
      </c>
      <c r="I144" s="13">
        <v>0</v>
      </c>
      <c r="J144" s="5" t="s">
        <v>58</v>
      </c>
      <c r="K144" s="13">
        <v>0</v>
      </c>
      <c r="L144" s="13">
        <v>0</v>
      </c>
      <c r="M144" s="102"/>
    </row>
    <row r="145" spans="1:13" s="3" customFormat="1" ht="15.6" x14ac:dyDescent="0.25">
      <c r="A145" s="98"/>
      <c r="B145" s="99"/>
      <c r="C145" s="116"/>
      <c r="D145" s="18" t="s">
        <v>10</v>
      </c>
      <c r="E145" s="5">
        <f>SUM(E138:E144)</f>
        <v>1500</v>
      </c>
      <c r="F145" s="5">
        <f t="shared" ref="F145" si="65">SUM(F138:F144)</f>
        <v>0</v>
      </c>
      <c r="G145" s="5">
        <f t="shared" ref="G145" si="66">SUM(G138:G144)</f>
        <v>1425</v>
      </c>
      <c r="H145" s="5">
        <f t="shared" ref="H145" si="67">SUM(H138:H144)</f>
        <v>75</v>
      </c>
      <c r="I145" s="5">
        <v>0</v>
      </c>
      <c r="J145" s="5" t="s">
        <v>58</v>
      </c>
      <c r="K145" s="5">
        <v>0</v>
      </c>
      <c r="L145" s="5">
        <v>0</v>
      </c>
      <c r="M145" s="102"/>
    </row>
    <row r="146" spans="1:13" s="3" customFormat="1" ht="15.75" customHeight="1" x14ac:dyDescent="0.25">
      <c r="A146" s="113">
        <v>15</v>
      </c>
      <c r="B146" s="114" t="s">
        <v>105</v>
      </c>
      <c r="C146" s="115" t="s">
        <v>360</v>
      </c>
      <c r="D146" s="36">
        <v>2019</v>
      </c>
      <c r="E146" s="42">
        <f>SUM(F146:I146)</f>
        <v>0</v>
      </c>
      <c r="F146" s="13">
        <v>0</v>
      </c>
      <c r="G146" s="13">
        <v>0</v>
      </c>
      <c r="H146" s="13">
        <v>0</v>
      </c>
      <c r="I146" s="13">
        <v>0</v>
      </c>
      <c r="J146" s="5" t="s">
        <v>58</v>
      </c>
      <c r="K146" s="13">
        <v>0</v>
      </c>
      <c r="L146" s="13">
        <v>0</v>
      </c>
      <c r="M146" s="102" t="s">
        <v>79</v>
      </c>
    </row>
    <row r="147" spans="1:13" s="3" customFormat="1" ht="15.6" x14ac:dyDescent="0.25">
      <c r="A147" s="98"/>
      <c r="B147" s="99"/>
      <c r="C147" s="116"/>
      <c r="D147" s="36">
        <v>2020</v>
      </c>
      <c r="E147" s="42">
        <f t="shared" ref="E147:E152" si="68">SUM(F147:I147)</f>
        <v>0</v>
      </c>
      <c r="F147" s="16">
        <v>0</v>
      </c>
      <c r="G147" s="16">
        <v>0</v>
      </c>
      <c r="H147" s="16">
        <v>0</v>
      </c>
      <c r="I147" s="13">
        <v>0</v>
      </c>
      <c r="J147" s="5" t="s">
        <v>58</v>
      </c>
      <c r="K147" s="13">
        <v>0</v>
      </c>
      <c r="L147" s="13">
        <v>0</v>
      </c>
      <c r="M147" s="102"/>
    </row>
    <row r="148" spans="1:13" s="3" customFormat="1" ht="15.6" x14ac:dyDescent="0.25">
      <c r="A148" s="98"/>
      <c r="B148" s="99"/>
      <c r="C148" s="116"/>
      <c r="D148" s="36">
        <v>2021</v>
      </c>
      <c r="E148" s="42">
        <f t="shared" si="68"/>
        <v>0</v>
      </c>
      <c r="F148" s="16">
        <v>0</v>
      </c>
      <c r="G148" s="16">
        <v>0</v>
      </c>
      <c r="H148" s="16">
        <v>0</v>
      </c>
      <c r="I148" s="13">
        <v>0</v>
      </c>
      <c r="J148" s="5" t="s">
        <v>58</v>
      </c>
      <c r="K148" s="13">
        <v>0</v>
      </c>
      <c r="L148" s="13">
        <v>0</v>
      </c>
      <c r="M148" s="102"/>
    </row>
    <row r="149" spans="1:13" s="3" customFormat="1" ht="15.6" x14ac:dyDescent="0.25">
      <c r="A149" s="98"/>
      <c r="B149" s="99"/>
      <c r="C149" s="116"/>
      <c r="D149" s="36">
        <v>2022</v>
      </c>
      <c r="E149" s="42">
        <f t="shared" si="68"/>
        <v>0</v>
      </c>
      <c r="F149" s="16">
        <v>0</v>
      </c>
      <c r="G149" s="16">
        <v>0</v>
      </c>
      <c r="H149" s="16">
        <v>0</v>
      </c>
      <c r="I149" s="13">
        <v>0</v>
      </c>
      <c r="J149" s="5" t="s">
        <v>58</v>
      </c>
      <c r="K149" s="13">
        <v>0</v>
      </c>
      <c r="L149" s="13">
        <v>0</v>
      </c>
      <c r="M149" s="102"/>
    </row>
    <row r="150" spans="1:13" s="3" customFormat="1" ht="15.6" x14ac:dyDescent="0.25">
      <c r="A150" s="98"/>
      <c r="B150" s="99"/>
      <c r="C150" s="116"/>
      <c r="D150" s="36">
        <v>2023</v>
      </c>
      <c r="E150" s="42">
        <f t="shared" si="68"/>
        <v>1500</v>
      </c>
      <c r="F150" s="16">
        <v>0</v>
      </c>
      <c r="G150" s="16">
        <v>1425</v>
      </c>
      <c r="H150" s="16">
        <v>75</v>
      </c>
      <c r="I150" s="13">
        <v>0</v>
      </c>
      <c r="J150" s="5" t="s">
        <v>58</v>
      </c>
      <c r="K150" s="13">
        <v>0</v>
      </c>
      <c r="L150" s="13">
        <v>0</v>
      </c>
      <c r="M150" s="102"/>
    </row>
    <row r="151" spans="1:13" s="3" customFormat="1" ht="15.6" x14ac:dyDescent="0.25">
      <c r="A151" s="98"/>
      <c r="B151" s="99"/>
      <c r="C151" s="116"/>
      <c r="D151" s="36">
        <v>2024</v>
      </c>
      <c r="E151" s="42">
        <f t="shared" si="68"/>
        <v>0</v>
      </c>
      <c r="F151" s="16">
        <v>0</v>
      </c>
      <c r="G151" s="16">
        <v>0</v>
      </c>
      <c r="H151" s="16">
        <v>0</v>
      </c>
      <c r="I151" s="13">
        <v>0</v>
      </c>
      <c r="J151" s="5" t="s">
        <v>58</v>
      </c>
      <c r="K151" s="13">
        <v>0</v>
      </c>
      <c r="L151" s="13">
        <v>0</v>
      </c>
      <c r="M151" s="102"/>
    </row>
    <row r="152" spans="1:13" s="3" customFormat="1" ht="15.6" x14ac:dyDescent="0.25">
      <c r="A152" s="98"/>
      <c r="B152" s="99"/>
      <c r="C152" s="116"/>
      <c r="D152" s="36" t="s">
        <v>33</v>
      </c>
      <c r="E152" s="42">
        <f t="shared" si="68"/>
        <v>0</v>
      </c>
      <c r="F152" s="16">
        <v>0</v>
      </c>
      <c r="G152" s="16">
        <v>0</v>
      </c>
      <c r="H152" s="16">
        <v>0</v>
      </c>
      <c r="I152" s="13">
        <v>0</v>
      </c>
      <c r="J152" s="5" t="s">
        <v>58</v>
      </c>
      <c r="K152" s="13">
        <v>0</v>
      </c>
      <c r="L152" s="13">
        <v>0</v>
      </c>
      <c r="M152" s="102"/>
    </row>
    <row r="153" spans="1:13" s="3" customFormat="1" ht="15.6" x14ac:dyDescent="0.25">
      <c r="A153" s="98"/>
      <c r="B153" s="99"/>
      <c r="C153" s="116"/>
      <c r="D153" s="18" t="s">
        <v>10</v>
      </c>
      <c r="E153" s="5">
        <f>SUM(E146:E152)</f>
        <v>1500</v>
      </c>
      <c r="F153" s="5">
        <f t="shared" ref="F153" si="69">SUM(F146:F152)</f>
        <v>0</v>
      </c>
      <c r="G153" s="5">
        <f t="shared" ref="G153" si="70">SUM(G146:G152)</f>
        <v>1425</v>
      </c>
      <c r="H153" s="5">
        <f t="shared" ref="H153" si="71">SUM(H146:H152)</f>
        <v>75</v>
      </c>
      <c r="I153" s="5">
        <v>0</v>
      </c>
      <c r="J153" s="5" t="s">
        <v>58</v>
      </c>
      <c r="K153" s="5">
        <v>0</v>
      </c>
      <c r="L153" s="5">
        <v>0</v>
      </c>
      <c r="M153" s="102"/>
    </row>
    <row r="154" spans="1:13" s="3" customFormat="1" ht="15.75" customHeight="1" x14ac:dyDescent="0.25">
      <c r="A154" s="113">
        <v>16</v>
      </c>
      <c r="B154" s="114" t="s">
        <v>106</v>
      </c>
      <c r="C154" s="114" t="s">
        <v>359</v>
      </c>
      <c r="D154" s="36">
        <v>2019</v>
      </c>
      <c r="E154" s="42">
        <f>SUM(F154:I154)</f>
        <v>0</v>
      </c>
      <c r="F154" s="13">
        <v>0</v>
      </c>
      <c r="G154" s="13">
        <v>0</v>
      </c>
      <c r="H154" s="13">
        <v>0</v>
      </c>
      <c r="I154" s="13">
        <v>0</v>
      </c>
      <c r="J154" s="5" t="s">
        <v>58</v>
      </c>
      <c r="K154" s="13">
        <v>0</v>
      </c>
      <c r="L154" s="13">
        <v>0</v>
      </c>
      <c r="M154" s="102" t="s">
        <v>79</v>
      </c>
    </row>
    <row r="155" spans="1:13" s="3" customFormat="1" ht="15.6" x14ac:dyDescent="0.25">
      <c r="A155" s="98"/>
      <c r="B155" s="99"/>
      <c r="C155" s="99"/>
      <c r="D155" s="36">
        <v>2020</v>
      </c>
      <c r="E155" s="42">
        <f t="shared" ref="E155:E160" si="72">SUM(F155:I155)</f>
        <v>100880.2</v>
      </c>
      <c r="F155" s="16">
        <v>0</v>
      </c>
      <c r="G155" s="16">
        <v>95836.2</v>
      </c>
      <c r="H155" s="16">
        <v>5044</v>
      </c>
      <c r="I155" s="13">
        <v>0</v>
      </c>
      <c r="J155" s="13" t="s">
        <v>59</v>
      </c>
      <c r="K155" s="13">
        <v>0</v>
      </c>
      <c r="L155" s="13">
        <v>0</v>
      </c>
      <c r="M155" s="102"/>
    </row>
    <row r="156" spans="1:13" s="3" customFormat="1" ht="15.6" x14ac:dyDescent="0.25">
      <c r="A156" s="98"/>
      <c r="B156" s="99"/>
      <c r="C156" s="99"/>
      <c r="D156" s="36">
        <v>2021</v>
      </c>
      <c r="E156" s="42">
        <f t="shared" si="72"/>
        <v>0</v>
      </c>
      <c r="F156" s="16">
        <v>0</v>
      </c>
      <c r="G156" s="16">
        <v>0</v>
      </c>
      <c r="H156" s="16">
        <v>0</v>
      </c>
      <c r="I156" s="13">
        <v>0</v>
      </c>
      <c r="J156" s="5" t="s">
        <v>58</v>
      </c>
      <c r="K156" s="13">
        <v>0</v>
      </c>
      <c r="L156" s="13">
        <v>0</v>
      </c>
      <c r="M156" s="102"/>
    </row>
    <row r="157" spans="1:13" s="3" customFormat="1" ht="15.6" x14ac:dyDescent="0.25">
      <c r="A157" s="98"/>
      <c r="B157" s="99"/>
      <c r="C157" s="99"/>
      <c r="D157" s="36">
        <v>2022</v>
      </c>
      <c r="E157" s="42">
        <f t="shared" si="72"/>
        <v>0</v>
      </c>
      <c r="F157" s="16">
        <v>0</v>
      </c>
      <c r="G157" s="16">
        <v>0</v>
      </c>
      <c r="H157" s="16">
        <v>0</v>
      </c>
      <c r="I157" s="13">
        <v>0</v>
      </c>
      <c r="J157" s="5" t="s">
        <v>58</v>
      </c>
      <c r="K157" s="13">
        <v>0</v>
      </c>
      <c r="L157" s="13">
        <v>0</v>
      </c>
      <c r="M157" s="102"/>
    </row>
    <row r="158" spans="1:13" s="3" customFormat="1" ht="15.6" x14ac:dyDescent="0.25">
      <c r="A158" s="98"/>
      <c r="B158" s="99"/>
      <c r="C158" s="99"/>
      <c r="D158" s="36">
        <v>2023</v>
      </c>
      <c r="E158" s="42">
        <f t="shared" si="72"/>
        <v>0</v>
      </c>
      <c r="F158" s="16">
        <v>0</v>
      </c>
      <c r="G158" s="16">
        <v>0</v>
      </c>
      <c r="H158" s="16">
        <v>0</v>
      </c>
      <c r="I158" s="13">
        <v>0</v>
      </c>
      <c r="J158" s="5" t="s">
        <v>58</v>
      </c>
      <c r="K158" s="13">
        <v>0</v>
      </c>
      <c r="L158" s="13">
        <v>0</v>
      </c>
      <c r="M158" s="102"/>
    </row>
    <row r="159" spans="1:13" s="3" customFormat="1" ht="15.6" x14ac:dyDescent="0.25">
      <c r="A159" s="98"/>
      <c r="B159" s="99"/>
      <c r="C159" s="99"/>
      <c r="D159" s="36">
        <v>2024</v>
      </c>
      <c r="E159" s="42">
        <f t="shared" si="72"/>
        <v>0</v>
      </c>
      <c r="F159" s="16">
        <v>0</v>
      </c>
      <c r="G159" s="16">
        <v>0</v>
      </c>
      <c r="H159" s="16">
        <v>0</v>
      </c>
      <c r="I159" s="13">
        <v>0</v>
      </c>
      <c r="J159" s="5" t="s">
        <v>58</v>
      </c>
      <c r="K159" s="13">
        <v>0</v>
      </c>
      <c r="L159" s="13">
        <v>0</v>
      </c>
      <c r="M159" s="102"/>
    </row>
    <row r="160" spans="1:13" s="3" customFormat="1" ht="15.6" x14ac:dyDescent="0.25">
      <c r="A160" s="98"/>
      <c r="B160" s="99"/>
      <c r="C160" s="99"/>
      <c r="D160" s="36" t="s">
        <v>33</v>
      </c>
      <c r="E160" s="42">
        <f t="shared" si="72"/>
        <v>0</v>
      </c>
      <c r="F160" s="16">
        <v>0</v>
      </c>
      <c r="G160" s="16">
        <v>0</v>
      </c>
      <c r="H160" s="16">
        <v>0</v>
      </c>
      <c r="I160" s="13">
        <v>0</v>
      </c>
      <c r="J160" s="5" t="s">
        <v>58</v>
      </c>
      <c r="K160" s="13">
        <v>0</v>
      </c>
      <c r="L160" s="13">
        <v>0</v>
      </c>
      <c r="M160" s="102"/>
    </row>
    <row r="161" spans="1:13" s="3" customFormat="1" ht="15.6" x14ac:dyDescent="0.25">
      <c r="A161" s="98"/>
      <c r="B161" s="99"/>
      <c r="C161" s="99"/>
      <c r="D161" s="18" t="s">
        <v>10</v>
      </c>
      <c r="E161" s="5">
        <f>SUM(E154:E160)</f>
        <v>100880.2</v>
      </c>
      <c r="F161" s="5">
        <f t="shared" ref="F161" si="73">SUM(F154:F160)</f>
        <v>0</v>
      </c>
      <c r="G161" s="5">
        <f t="shared" ref="G161" si="74">SUM(G154:G160)</f>
        <v>95836.2</v>
      </c>
      <c r="H161" s="5">
        <f t="shared" ref="H161" si="75">SUM(H154:H160)</f>
        <v>5044</v>
      </c>
      <c r="I161" s="5">
        <v>0</v>
      </c>
      <c r="J161" s="5" t="s">
        <v>58</v>
      </c>
      <c r="K161" s="5">
        <v>0</v>
      </c>
      <c r="L161" s="5">
        <v>0</v>
      </c>
      <c r="M161" s="102"/>
    </row>
    <row r="162" spans="1:13" s="3" customFormat="1" ht="15.75" customHeight="1" x14ac:dyDescent="0.25">
      <c r="A162" s="113">
        <v>17</v>
      </c>
      <c r="B162" s="114" t="s">
        <v>108</v>
      </c>
      <c r="C162" s="114" t="s">
        <v>359</v>
      </c>
      <c r="D162" s="36">
        <v>2019</v>
      </c>
      <c r="E162" s="42">
        <f>SUM(F162:I162)</f>
        <v>0</v>
      </c>
      <c r="F162" s="13">
        <v>0</v>
      </c>
      <c r="G162" s="13">
        <v>0</v>
      </c>
      <c r="H162" s="13">
        <v>0</v>
      </c>
      <c r="I162" s="13">
        <v>0</v>
      </c>
      <c r="J162" s="5" t="s">
        <v>58</v>
      </c>
      <c r="K162" s="13">
        <v>0</v>
      </c>
      <c r="L162" s="13">
        <v>0</v>
      </c>
      <c r="M162" s="102" t="s">
        <v>79</v>
      </c>
    </row>
    <row r="163" spans="1:13" s="3" customFormat="1" ht="15.6" x14ac:dyDescent="0.25">
      <c r="A163" s="98"/>
      <c r="B163" s="99"/>
      <c r="C163" s="99"/>
      <c r="D163" s="36">
        <v>2020</v>
      </c>
      <c r="E163" s="42">
        <f t="shared" ref="E163:E168" si="76">SUM(F163:I163)</f>
        <v>300000</v>
      </c>
      <c r="F163" s="16">
        <v>0</v>
      </c>
      <c r="G163" s="16">
        <v>300000</v>
      </c>
      <c r="H163" s="16">
        <v>0</v>
      </c>
      <c r="I163" s="13">
        <v>0</v>
      </c>
      <c r="J163" s="13" t="s">
        <v>61</v>
      </c>
      <c r="K163" s="13">
        <v>0</v>
      </c>
      <c r="L163" s="13">
        <v>0</v>
      </c>
      <c r="M163" s="102"/>
    </row>
    <row r="164" spans="1:13" s="3" customFormat="1" ht="15.6" x14ac:dyDescent="0.25">
      <c r="A164" s="98"/>
      <c r="B164" s="99"/>
      <c r="C164" s="99"/>
      <c r="D164" s="36">
        <v>2021</v>
      </c>
      <c r="E164" s="42">
        <f t="shared" si="76"/>
        <v>0</v>
      </c>
      <c r="F164" s="16">
        <v>0</v>
      </c>
      <c r="G164" s="16">
        <v>0</v>
      </c>
      <c r="H164" s="16">
        <v>0</v>
      </c>
      <c r="I164" s="13">
        <v>0</v>
      </c>
      <c r="J164" s="5" t="s">
        <v>58</v>
      </c>
      <c r="K164" s="13">
        <v>0</v>
      </c>
      <c r="L164" s="13">
        <v>0</v>
      </c>
      <c r="M164" s="102"/>
    </row>
    <row r="165" spans="1:13" s="3" customFormat="1" ht="15.6" x14ac:dyDescent="0.25">
      <c r="A165" s="98"/>
      <c r="B165" s="99"/>
      <c r="C165" s="99"/>
      <c r="D165" s="36">
        <v>2022</v>
      </c>
      <c r="E165" s="42">
        <f t="shared" si="76"/>
        <v>0</v>
      </c>
      <c r="F165" s="16">
        <v>0</v>
      </c>
      <c r="G165" s="16">
        <v>0</v>
      </c>
      <c r="H165" s="16">
        <v>0</v>
      </c>
      <c r="I165" s="13">
        <v>0</v>
      </c>
      <c r="J165" s="5" t="s">
        <v>58</v>
      </c>
      <c r="K165" s="13">
        <v>0</v>
      </c>
      <c r="L165" s="13">
        <v>0</v>
      </c>
      <c r="M165" s="102"/>
    </row>
    <row r="166" spans="1:13" s="3" customFormat="1" ht="15.6" x14ac:dyDescent="0.25">
      <c r="A166" s="98"/>
      <c r="B166" s="99"/>
      <c r="C166" s="99"/>
      <c r="D166" s="36">
        <v>2023</v>
      </c>
      <c r="E166" s="42">
        <f t="shared" si="76"/>
        <v>0</v>
      </c>
      <c r="F166" s="16">
        <v>0</v>
      </c>
      <c r="G166" s="16">
        <v>0</v>
      </c>
      <c r="H166" s="16">
        <v>0</v>
      </c>
      <c r="I166" s="13">
        <v>0</v>
      </c>
      <c r="J166" s="5" t="s">
        <v>58</v>
      </c>
      <c r="K166" s="13">
        <v>0</v>
      </c>
      <c r="L166" s="13">
        <v>0</v>
      </c>
      <c r="M166" s="102"/>
    </row>
    <row r="167" spans="1:13" s="3" customFormat="1" ht="15.6" x14ac:dyDescent="0.25">
      <c r="A167" s="98"/>
      <c r="B167" s="99"/>
      <c r="C167" s="99"/>
      <c r="D167" s="36">
        <v>2024</v>
      </c>
      <c r="E167" s="42">
        <f t="shared" si="76"/>
        <v>0</v>
      </c>
      <c r="F167" s="16">
        <v>0</v>
      </c>
      <c r="G167" s="16">
        <v>0</v>
      </c>
      <c r="H167" s="16">
        <v>0</v>
      </c>
      <c r="I167" s="13">
        <v>0</v>
      </c>
      <c r="J167" s="5" t="s">
        <v>58</v>
      </c>
      <c r="K167" s="13">
        <v>0</v>
      </c>
      <c r="L167" s="13">
        <v>0</v>
      </c>
      <c r="M167" s="102"/>
    </row>
    <row r="168" spans="1:13" s="3" customFormat="1" ht="15.6" x14ac:dyDescent="0.25">
      <c r="A168" s="98"/>
      <c r="B168" s="99"/>
      <c r="C168" s="99"/>
      <c r="D168" s="36" t="s">
        <v>33</v>
      </c>
      <c r="E168" s="42">
        <f t="shared" si="76"/>
        <v>0</v>
      </c>
      <c r="F168" s="16">
        <v>0</v>
      </c>
      <c r="G168" s="16">
        <v>0</v>
      </c>
      <c r="H168" s="16">
        <v>0</v>
      </c>
      <c r="I168" s="13">
        <v>0</v>
      </c>
      <c r="J168" s="5" t="s">
        <v>58</v>
      </c>
      <c r="K168" s="13">
        <v>0</v>
      </c>
      <c r="L168" s="13">
        <v>0</v>
      </c>
      <c r="M168" s="102"/>
    </row>
    <row r="169" spans="1:13" s="3" customFormat="1" ht="15.6" x14ac:dyDescent="0.25">
      <c r="A169" s="98"/>
      <c r="B169" s="99"/>
      <c r="C169" s="99"/>
      <c r="D169" s="18" t="s">
        <v>10</v>
      </c>
      <c r="E169" s="5">
        <f>SUM(E162:E168)</f>
        <v>300000</v>
      </c>
      <c r="F169" s="5">
        <f t="shared" ref="F169" si="77">SUM(F162:F168)</f>
        <v>0</v>
      </c>
      <c r="G169" s="5">
        <f t="shared" ref="G169" si="78">SUM(G162:G168)</f>
        <v>300000</v>
      </c>
      <c r="H169" s="5">
        <f t="shared" ref="H169" si="79">SUM(H162:H168)</f>
        <v>0</v>
      </c>
      <c r="I169" s="5">
        <v>0</v>
      </c>
      <c r="J169" s="5" t="s">
        <v>58</v>
      </c>
      <c r="K169" s="5">
        <v>0</v>
      </c>
      <c r="L169" s="5">
        <v>0</v>
      </c>
      <c r="M169" s="102"/>
    </row>
    <row r="170" spans="1:13" s="3" customFormat="1" ht="15.75" customHeight="1" x14ac:dyDescent="0.25">
      <c r="A170" s="113">
        <v>18</v>
      </c>
      <c r="B170" s="114" t="s">
        <v>107</v>
      </c>
      <c r="C170" s="114" t="s">
        <v>359</v>
      </c>
      <c r="D170" s="36">
        <v>2019</v>
      </c>
      <c r="E170" s="42">
        <f>SUM(F170:I170)</f>
        <v>0</v>
      </c>
      <c r="F170" s="13">
        <v>0</v>
      </c>
      <c r="G170" s="13">
        <v>0</v>
      </c>
      <c r="H170" s="13">
        <v>0</v>
      </c>
      <c r="I170" s="13">
        <v>0</v>
      </c>
      <c r="J170" s="5" t="s">
        <v>58</v>
      </c>
      <c r="K170" s="13">
        <v>0</v>
      </c>
      <c r="L170" s="13">
        <v>0</v>
      </c>
      <c r="M170" s="102" t="s">
        <v>79</v>
      </c>
    </row>
    <row r="171" spans="1:13" s="3" customFormat="1" ht="15.6" x14ac:dyDescent="0.25">
      <c r="A171" s="98"/>
      <c r="B171" s="99"/>
      <c r="C171" s="99"/>
      <c r="D171" s="36">
        <v>2020</v>
      </c>
      <c r="E171" s="42">
        <f t="shared" ref="E171:E176" si="80">SUM(F171:I171)</f>
        <v>0</v>
      </c>
      <c r="F171" s="16">
        <v>0</v>
      </c>
      <c r="G171" s="16">
        <v>0</v>
      </c>
      <c r="H171" s="16">
        <v>0</v>
      </c>
      <c r="I171" s="13">
        <v>0</v>
      </c>
      <c r="J171" s="5" t="s">
        <v>58</v>
      </c>
      <c r="K171" s="13">
        <v>0</v>
      </c>
      <c r="L171" s="13">
        <v>0</v>
      </c>
      <c r="M171" s="102"/>
    </row>
    <row r="172" spans="1:13" s="3" customFormat="1" ht="15.6" x14ac:dyDescent="0.25">
      <c r="A172" s="98"/>
      <c r="B172" s="99"/>
      <c r="C172" s="99"/>
      <c r="D172" s="36">
        <v>2021</v>
      </c>
      <c r="E172" s="42">
        <f t="shared" si="80"/>
        <v>0</v>
      </c>
      <c r="F172" s="16">
        <v>0</v>
      </c>
      <c r="G172" s="16">
        <v>0</v>
      </c>
      <c r="H172" s="16">
        <v>0</v>
      </c>
      <c r="I172" s="13">
        <v>0</v>
      </c>
      <c r="J172" s="5" t="s">
        <v>58</v>
      </c>
      <c r="K172" s="13">
        <v>0</v>
      </c>
      <c r="L172" s="13">
        <v>0</v>
      </c>
      <c r="M172" s="102"/>
    </row>
    <row r="173" spans="1:13" s="3" customFormat="1" ht="15.6" x14ac:dyDescent="0.25">
      <c r="A173" s="98"/>
      <c r="B173" s="99"/>
      <c r="C173" s="99"/>
      <c r="D173" s="36">
        <v>2022</v>
      </c>
      <c r="E173" s="42">
        <f t="shared" si="80"/>
        <v>450000</v>
      </c>
      <c r="F173" s="16">
        <v>0</v>
      </c>
      <c r="G173" s="16">
        <v>450000</v>
      </c>
      <c r="H173" s="16">
        <v>0</v>
      </c>
      <c r="I173" s="13">
        <v>0</v>
      </c>
      <c r="J173" s="13" t="s">
        <v>60</v>
      </c>
      <c r="K173" s="13">
        <v>0</v>
      </c>
      <c r="L173" s="13">
        <v>0</v>
      </c>
      <c r="M173" s="102"/>
    </row>
    <row r="174" spans="1:13" s="3" customFormat="1" ht="15.6" x14ac:dyDescent="0.25">
      <c r="A174" s="98"/>
      <c r="B174" s="99"/>
      <c r="C174" s="99"/>
      <c r="D174" s="36">
        <v>2023</v>
      </c>
      <c r="E174" s="42">
        <f t="shared" si="80"/>
        <v>0</v>
      </c>
      <c r="F174" s="16">
        <v>0</v>
      </c>
      <c r="G174" s="16">
        <v>0</v>
      </c>
      <c r="H174" s="16">
        <v>0</v>
      </c>
      <c r="I174" s="13">
        <v>0</v>
      </c>
      <c r="J174" s="5" t="s">
        <v>58</v>
      </c>
      <c r="K174" s="13">
        <v>0</v>
      </c>
      <c r="L174" s="13">
        <v>0</v>
      </c>
      <c r="M174" s="102"/>
    </row>
    <row r="175" spans="1:13" s="3" customFormat="1" ht="15.6" x14ac:dyDescent="0.25">
      <c r="A175" s="98"/>
      <c r="B175" s="99"/>
      <c r="C175" s="99"/>
      <c r="D175" s="36">
        <v>2024</v>
      </c>
      <c r="E175" s="42">
        <f t="shared" si="80"/>
        <v>0</v>
      </c>
      <c r="F175" s="16">
        <v>0</v>
      </c>
      <c r="G175" s="16">
        <v>0</v>
      </c>
      <c r="H175" s="16">
        <v>0</v>
      </c>
      <c r="I175" s="13">
        <v>0</v>
      </c>
      <c r="J175" s="5" t="s">
        <v>58</v>
      </c>
      <c r="K175" s="13">
        <v>0</v>
      </c>
      <c r="L175" s="13">
        <v>0</v>
      </c>
      <c r="M175" s="102"/>
    </row>
    <row r="176" spans="1:13" s="3" customFormat="1" ht="15.6" x14ac:dyDescent="0.25">
      <c r="A176" s="98"/>
      <c r="B176" s="99"/>
      <c r="C176" s="99"/>
      <c r="D176" s="36" t="s">
        <v>33</v>
      </c>
      <c r="E176" s="42">
        <f t="shared" si="80"/>
        <v>0</v>
      </c>
      <c r="F176" s="16">
        <v>0</v>
      </c>
      <c r="G176" s="16">
        <v>0</v>
      </c>
      <c r="H176" s="16">
        <v>0</v>
      </c>
      <c r="I176" s="13">
        <v>0</v>
      </c>
      <c r="J176" s="5" t="s">
        <v>58</v>
      </c>
      <c r="K176" s="13">
        <v>0</v>
      </c>
      <c r="L176" s="13">
        <v>0</v>
      </c>
      <c r="M176" s="102"/>
    </row>
    <row r="177" spans="1:13" s="3" customFormat="1" ht="15.6" x14ac:dyDescent="0.25">
      <c r="A177" s="98"/>
      <c r="B177" s="99"/>
      <c r="C177" s="99"/>
      <c r="D177" s="18" t="s">
        <v>10</v>
      </c>
      <c r="E177" s="5">
        <f>SUM(E170:E176)</f>
        <v>450000</v>
      </c>
      <c r="F177" s="5">
        <f t="shared" ref="F177" si="81">SUM(F170:F176)</f>
        <v>0</v>
      </c>
      <c r="G177" s="5">
        <f t="shared" ref="G177" si="82">SUM(G170:G176)</f>
        <v>450000</v>
      </c>
      <c r="H177" s="5">
        <f t="shared" ref="H177" si="83">SUM(H170:H176)</f>
        <v>0</v>
      </c>
      <c r="I177" s="5">
        <v>0</v>
      </c>
      <c r="J177" s="5" t="s">
        <v>58</v>
      </c>
      <c r="K177" s="5">
        <v>0</v>
      </c>
      <c r="L177" s="5">
        <v>0</v>
      </c>
      <c r="M177" s="102"/>
    </row>
    <row r="178" spans="1:13" s="3" customFormat="1" ht="15.75" customHeight="1" x14ac:dyDescent="0.25">
      <c r="A178" s="113">
        <v>19</v>
      </c>
      <c r="B178" s="114" t="s">
        <v>109</v>
      </c>
      <c r="C178" s="114" t="s">
        <v>359</v>
      </c>
      <c r="D178" s="36">
        <v>2019</v>
      </c>
      <c r="E178" s="42">
        <f>SUM(F178:I178)</f>
        <v>1900</v>
      </c>
      <c r="F178" s="13">
        <v>0</v>
      </c>
      <c r="G178" s="13">
        <v>1805</v>
      </c>
      <c r="H178" s="13">
        <v>95</v>
      </c>
      <c r="I178" s="13">
        <v>0</v>
      </c>
      <c r="J178" s="5" t="s">
        <v>58</v>
      </c>
      <c r="K178" s="13">
        <v>0</v>
      </c>
      <c r="L178" s="13">
        <v>0</v>
      </c>
      <c r="M178" s="102" t="s">
        <v>79</v>
      </c>
    </row>
    <row r="179" spans="1:13" s="3" customFormat="1" ht="15.6" x14ac:dyDescent="0.25">
      <c r="A179" s="98"/>
      <c r="B179" s="99"/>
      <c r="C179" s="99"/>
      <c r="D179" s="36">
        <v>2020</v>
      </c>
      <c r="E179" s="42">
        <f t="shared" ref="E179:E184" si="84">SUM(F179:I179)</f>
        <v>0</v>
      </c>
      <c r="F179" s="16">
        <v>0</v>
      </c>
      <c r="G179" s="16">
        <v>0</v>
      </c>
      <c r="H179" s="16">
        <v>0</v>
      </c>
      <c r="I179" s="13">
        <v>0</v>
      </c>
      <c r="J179" s="5" t="s">
        <v>58</v>
      </c>
      <c r="K179" s="13">
        <v>0</v>
      </c>
      <c r="L179" s="13">
        <v>0</v>
      </c>
      <c r="M179" s="102"/>
    </row>
    <row r="180" spans="1:13" s="3" customFormat="1" ht="15.6" x14ac:dyDescent="0.25">
      <c r="A180" s="98"/>
      <c r="B180" s="99"/>
      <c r="C180" s="99"/>
      <c r="D180" s="36">
        <v>2021</v>
      </c>
      <c r="E180" s="42">
        <f t="shared" si="84"/>
        <v>0</v>
      </c>
      <c r="F180" s="16">
        <v>0</v>
      </c>
      <c r="G180" s="16">
        <v>0</v>
      </c>
      <c r="H180" s="16">
        <v>0</v>
      </c>
      <c r="I180" s="13">
        <v>0</v>
      </c>
      <c r="J180" s="5" t="s">
        <v>58</v>
      </c>
      <c r="K180" s="13">
        <v>0</v>
      </c>
      <c r="L180" s="13">
        <v>0</v>
      </c>
      <c r="M180" s="102"/>
    </row>
    <row r="181" spans="1:13" s="3" customFormat="1" ht="15.6" x14ac:dyDescent="0.25">
      <c r="A181" s="98"/>
      <c r="B181" s="99"/>
      <c r="C181" s="99"/>
      <c r="D181" s="36">
        <v>2022</v>
      </c>
      <c r="E181" s="42">
        <f t="shared" si="84"/>
        <v>2100</v>
      </c>
      <c r="F181" s="16">
        <v>0</v>
      </c>
      <c r="G181" s="16">
        <v>1995</v>
      </c>
      <c r="H181" s="16">
        <v>105</v>
      </c>
      <c r="I181" s="13">
        <v>0</v>
      </c>
      <c r="J181" s="13" t="s">
        <v>58</v>
      </c>
      <c r="K181" s="13">
        <v>0</v>
      </c>
      <c r="L181" s="13">
        <v>0</v>
      </c>
      <c r="M181" s="102"/>
    </row>
    <row r="182" spans="1:13" s="3" customFormat="1" ht="15.6" x14ac:dyDescent="0.25">
      <c r="A182" s="98"/>
      <c r="B182" s="99"/>
      <c r="C182" s="99"/>
      <c r="D182" s="36">
        <v>2023</v>
      </c>
      <c r="E182" s="42">
        <f t="shared" si="84"/>
        <v>0</v>
      </c>
      <c r="F182" s="16">
        <v>0</v>
      </c>
      <c r="G182" s="16">
        <v>0</v>
      </c>
      <c r="H182" s="16">
        <v>0</v>
      </c>
      <c r="I182" s="13">
        <v>0</v>
      </c>
      <c r="J182" s="5" t="s">
        <v>58</v>
      </c>
      <c r="K182" s="13">
        <v>0</v>
      </c>
      <c r="L182" s="13">
        <v>0</v>
      </c>
      <c r="M182" s="102"/>
    </row>
    <row r="183" spans="1:13" s="3" customFormat="1" ht="15.6" x14ac:dyDescent="0.25">
      <c r="A183" s="98"/>
      <c r="B183" s="99"/>
      <c r="C183" s="99"/>
      <c r="D183" s="36">
        <v>2024</v>
      </c>
      <c r="E183" s="42">
        <f t="shared" si="84"/>
        <v>0</v>
      </c>
      <c r="F183" s="16">
        <v>0</v>
      </c>
      <c r="G183" s="16">
        <v>0</v>
      </c>
      <c r="H183" s="16">
        <v>0</v>
      </c>
      <c r="I183" s="13">
        <v>0</v>
      </c>
      <c r="J183" s="5" t="s">
        <v>58</v>
      </c>
      <c r="K183" s="13">
        <v>0</v>
      </c>
      <c r="L183" s="13">
        <v>0</v>
      </c>
      <c r="M183" s="102"/>
    </row>
    <row r="184" spans="1:13" s="3" customFormat="1" ht="15.6" x14ac:dyDescent="0.25">
      <c r="A184" s="98"/>
      <c r="B184" s="99"/>
      <c r="C184" s="99"/>
      <c r="D184" s="36" t="s">
        <v>33</v>
      </c>
      <c r="E184" s="42">
        <f t="shared" si="84"/>
        <v>0</v>
      </c>
      <c r="F184" s="16">
        <v>0</v>
      </c>
      <c r="G184" s="16">
        <v>0</v>
      </c>
      <c r="H184" s="16">
        <v>0</v>
      </c>
      <c r="I184" s="13">
        <v>0</v>
      </c>
      <c r="J184" s="5" t="s">
        <v>58</v>
      </c>
      <c r="K184" s="13">
        <v>0</v>
      </c>
      <c r="L184" s="13">
        <v>0</v>
      </c>
      <c r="M184" s="102"/>
    </row>
    <row r="185" spans="1:13" s="3" customFormat="1" ht="15.6" x14ac:dyDescent="0.25">
      <c r="A185" s="98"/>
      <c r="B185" s="99"/>
      <c r="C185" s="99"/>
      <c r="D185" s="18" t="s">
        <v>10</v>
      </c>
      <c r="E185" s="5">
        <f>SUM(E178:E184)</f>
        <v>4000</v>
      </c>
      <c r="F185" s="5">
        <f t="shared" ref="F185" si="85">SUM(F178:F184)</f>
        <v>0</v>
      </c>
      <c r="G185" s="5">
        <f t="shared" ref="G185" si="86">SUM(G178:G184)</f>
        <v>3800</v>
      </c>
      <c r="H185" s="5">
        <f t="shared" ref="H185" si="87">SUM(H178:H184)</f>
        <v>200</v>
      </c>
      <c r="I185" s="5">
        <v>0</v>
      </c>
      <c r="J185" s="5" t="s">
        <v>58</v>
      </c>
      <c r="K185" s="5">
        <v>0</v>
      </c>
      <c r="L185" s="5">
        <v>0</v>
      </c>
      <c r="M185" s="102"/>
    </row>
    <row r="186" spans="1:13" s="3" customFormat="1" ht="15.75" customHeight="1" x14ac:dyDescent="0.25">
      <c r="A186" s="113">
        <v>20</v>
      </c>
      <c r="B186" s="114" t="s">
        <v>110</v>
      </c>
      <c r="C186" s="114" t="s">
        <v>359</v>
      </c>
      <c r="D186" s="36">
        <v>2019</v>
      </c>
      <c r="E186" s="42">
        <f>SUM(F186:I186)</f>
        <v>0</v>
      </c>
      <c r="F186" s="13">
        <v>0</v>
      </c>
      <c r="G186" s="13">
        <v>0</v>
      </c>
      <c r="H186" s="13">
        <v>0</v>
      </c>
      <c r="I186" s="13">
        <v>0</v>
      </c>
      <c r="J186" s="5" t="s">
        <v>58</v>
      </c>
      <c r="K186" s="13">
        <v>0</v>
      </c>
      <c r="L186" s="13">
        <v>0</v>
      </c>
      <c r="M186" s="102" t="s">
        <v>79</v>
      </c>
    </row>
    <row r="187" spans="1:13" s="3" customFormat="1" ht="15.6" x14ac:dyDescent="0.25">
      <c r="A187" s="98"/>
      <c r="B187" s="99"/>
      <c r="C187" s="99"/>
      <c r="D187" s="36">
        <v>2020</v>
      </c>
      <c r="E187" s="42">
        <f t="shared" ref="E187:E192" si="88">SUM(F187:I187)</f>
        <v>0</v>
      </c>
      <c r="F187" s="16">
        <v>0</v>
      </c>
      <c r="G187" s="16">
        <v>0</v>
      </c>
      <c r="H187" s="16">
        <v>0</v>
      </c>
      <c r="I187" s="13">
        <v>0</v>
      </c>
      <c r="J187" s="5" t="s">
        <v>58</v>
      </c>
      <c r="K187" s="13">
        <v>0</v>
      </c>
      <c r="L187" s="13">
        <v>0</v>
      </c>
      <c r="M187" s="102"/>
    </row>
    <row r="188" spans="1:13" s="3" customFormat="1" ht="15.6" x14ac:dyDescent="0.25">
      <c r="A188" s="98"/>
      <c r="B188" s="99"/>
      <c r="C188" s="99"/>
      <c r="D188" s="36">
        <v>2021</v>
      </c>
      <c r="E188" s="42">
        <f t="shared" si="88"/>
        <v>1400</v>
      </c>
      <c r="F188" s="16">
        <v>0</v>
      </c>
      <c r="G188" s="16">
        <v>1330</v>
      </c>
      <c r="H188" s="16">
        <v>70</v>
      </c>
      <c r="I188" s="13">
        <v>0</v>
      </c>
      <c r="J188" s="5" t="s">
        <v>58</v>
      </c>
      <c r="K188" s="13">
        <v>0</v>
      </c>
      <c r="L188" s="13">
        <v>0</v>
      </c>
      <c r="M188" s="102"/>
    </row>
    <row r="189" spans="1:13" s="3" customFormat="1" ht="15.6" x14ac:dyDescent="0.25">
      <c r="A189" s="98"/>
      <c r="B189" s="99"/>
      <c r="C189" s="99"/>
      <c r="D189" s="36">
        <v>2022</v>
      </c>
      <c r="E189" s="42">
        <f t="shared" si="88"/>
        <v>0</v>
      </c>
      <c r="F189" s="16">
        <v>0</v>
      </c>
      <c r="G189" s="16">
        <v>0</v>
      </c>
      <c r="H189" s="16">
        <v>0</v>
      </c>
      <c r="I189" s="13">
        <v>0</v>
      </c>
      <c r="J189" s="13" t="s">
        <v>58</v>
      </c>
      <c r="K189" s="13">
        <v>0</v>
      </c>
      <c r="L189" s="13">
        <v>0</v>
      </c>
      <c r="M189" s="102"/>
    </row>
    <row r="190" spans="1:13" s="3" customFormat="1" ht="15.6" x14ac:dyDescent="0.25">
      <c r="A190" s="98"/>
      <c r="B190" s="99"/>
      <c r="C190" s="99"/>
      <c r="D190" s="36">
        <v>2023</v>
      </c>
      <c r="E190" s="42">
        <f t="shared" si="88"/>
        <v>0</v>
      </c>
      <c r="F190" s="16">
        <v>0</v>
      </c>
      <c r="G190" s="16">
        <v>0</v>
      </c>
      <c r="H190" s="16">
        <v>0</v>
      </c>
      <c r="I190" s="13">
        <v>0</v>
      </c>
      <c r="J190" s="5" t="s">
        <v>58</v>
      </c>
      <c r="K190" s="13">
        <v>0</v>
      </c>
      <c r="L190" s="13">
        <v>0</v>
      </c>
      <c r="M190" s="102"/>
    </row>
    <row r="191" spans="1:13" s="3" customFormat="1" ht="15.6" x14ac:dyDescent="0.25">
      <c r="A191" s="98"/>
      <c r="B191" s="99"/>
      <c r="C191" s="99"/>
      <c r="D191" s="36">
        <v>2024</v>
      </c>
      <c r="E191" s="42">
        <f t="shared" si="88"/>
        <v>0</v>
      </c>
      <c r="F191" s="16">
        <v>0</v>
      </c>
      <c r="G191" s="16">
        <v>0</v>
      </c>
      <c r="H191" s="16">
        <v>0</v>
      </c>
      <c r="I191" s="13">
        <v>0</v>
      </c>
      <c r="J191" s="5" t="s">
        <v>58</v>
      </c>
      <c r="K191" s="13">
        <v>0</v>
      </c>
      <c r="L191" s="13">
        <v>0</v>
      </c>
      <c r="M191" s="102"/>
    </row>
    <row r="192" spans="1:13" s="3" customFormat="1" ht="15.6" x14ac:dyDescent="0.25">
      <c r="A192" s="98"/>
      <c r="B192" s="99"/>
      <c r="C192" s="99"/>
      <c r="D192" s="36" t="s">
        <v>33</v>
      </c>
      <c r="E192" s="42">
        <f t="shared" si="88"/>
        <v>0</v>
      </c>
      <c r="F192" s="16">
        <v>0</v>
      </c>
      <c r="G192" s="16">
        <v>0</v>
      </c>
      <c r="H192" s="16">
        <v>0</v>
      </c>
      <c r="I192" s="13">
        <v>0</v>
      </c>
      <c r="J192" s="5" t="s">
        <v>58</v>
      </c>
      <c r="K192" s="13">
        <v>0</v>
      </c>
      <c r="L192" s="13">
        <v>0</v>
      </c>
      <c r="M192" s="102"/>
    </row>
    <row r="193" spans="1:13" s="3" customFormat="1" ht="15.6" x14ac:dyDescent="0.25">
      <c r="A193" s="98"/>
      <c r="B193" s="99"/>
      <c r="C193" s="99"/>
      <c r="D193" s="18" t="s">
        <v>10</v>
      </c>
      <c r="E193" s="5">
        <f>SUM(E186:E192)</f>
        <v>1400</v>
      </c>
      <c r="F193" s="5">
        <f t="shared" ref="F193" si="89">SUM(F186:F192)</f>
        <v>0</v>
      </c>
      <c r="G193" s="5">
        <f t="shared" ref="G193" si="90">SUM(G186:G192)</f>
        <v>1330</v>
      </c>
      <c r="H193" s="5">
        <f t="shared" ref="H193" si="91">SUM(H186:H192)</f>
        <v>70</v>
      </c>
      <c r="I193" s="5">
        <v>0</v>
      </c>
      <c r="J193" s="5" t="s">
        <v>58</v>
      </c>
      <c r="K193" s="5">
        <v>0</v>
      </c>
      <c r="L193" s="5">
        <v>0</v>
      </c>
      <c r="M193" s="102"/>
    </row>
    <row r="194" spans="1:13" s="3" customFormat="1" ht="15.75" customHeight="1" x14ac:dyDescent="0.25">
      <c r="A194" s="113">
        <v>21</v>
      </c>
      <c r="B194" s="114" t="s">
        <v>111</v>
      </c>
      <c r="C194" s="114" t="s">
        <v>359</v>
      </c>
      <c r="D194" s="36">
        <v>2019</v>
      </c>
      <c r="E194" s="42">
        <f>SUM(F194:I194)</f>
        <v>0</v>
      </c>
      <c r="F194" s="13">
        <v>0</v>
      </c>
      <c r="G194" s="13">
        <v>0</v>
      </c>
      <c r="H194" s="13">
        <v>0</v>
      </c>
      <c r="I194" s="13">
        <v>0</v>
      </c>
      <c r="J194" s="5" t="s">
        <v>58</v>
      </c>
      <c r="K194" s="13">
        <v>0</v>
      </c>
      <c r="L194" s="13">
        <v>0</v>
      </c>
      <c r="M194" s="102" t="s">
        <v>79</v>
      </c>
    </row>
    <row r="195" spans="1:13" s="3" customFormat="1" ht="15.6" x14ac:dyDescent="0.25">
      <c r="A195" s="98"/>
      <c r="B195" s="99"/>
      <c r="C195" s="99"/>
      <c r="D195" s="36">
        <v>2020</v>
      </c>
      <c r="E195" s="42">
        <f t="shared" ref="E195:E200" si="92">SUM(F195:I195)</f>
        <v>0</v>
      </c>
      <c r="F195" s="16">
        <v>0</v>
      </c>
      <c r="G195" s="16">
        <v>0</v>
      </c>
      <c r="H195" s="16">
        <v>0</v>
      </c>
      <c r="I195" s="13">
        <v>0</v>
      </c>
      <c r="J195" s="5" t="s">
        <v>58</v>
      </c>
      <c r="K195" s="13">
        <v>0</v>
      </c>
      <c r="L195" s="13">
        <v>0</v>
      </c>
      <c r="M195" s="102"/>
    </row>
    <row r="196" spans="1:13" s="3" customFormat="1" ht="15.6" x14ac:dyDescent="0.25">
      <c r="A196" s="98"/>
      <c r="B196" s="99"/>
      <c r="C196" s="99"/>
      <c r="D196" s="36">
        <v>2021</v>
      </c>
      <c r="E196" s="42">
        <f t="shared" si="92"/>
        <v>2000</v>
      </c>
      <c r="F196" s="16">
        <v>0</v>
      </c>
      <c r="G196" s="16">
        <v>1900</v>
      </c>
      <c r="H196" s="16">
        <v>100</v>
      </c>
      <c r="I196" s="13">
        <v>0</v>
      </c>
      <c r="J196" s="5" t="s">
        <v>58</v>
      </c>
      <c r="K196" s="13">
        <v>0</v>
      </c>
      <c r="L196" s="13">
        <v>0</v>
      </c>
      <c r="M196" s="102"/>
    </row>
    <row r="197" spans="1:13" s="3" customFormat="1" ht="15.6" x14ac:dyDescent="0.25">
      <c r="A197" s="98"/>
      <c r="B197" s="99"/>
      <c r="C197" s="99"/>
      <c r="D197" s="36">
        <v>2022</v>
      </c>
      <c r="E197" s="42">
        <f t="shared" si="92"/>
        <v>2100</v>
      </c>
      <c r="F197" s="16">
        <v>0</v>
      </c>
      <c r="G197" s="16">
        <v>1995</v>
      </c>
      <c r="H197" s="16">
        <v>105</v>
      </c>
      <c r="I197" s="13">
        <v>0</v>
      </c>
      <c r="J197" s="13" t="s">
        <v>58</v>
      </c>
      <c r="K197" s="13">
        <v>0</v>
      </c>
      <c r="L197" s="13">
        <v>0</v>
      </c>
      <c r="M197" s="102"/>
    </row>
    <row r="198" spans="1:13" s="3" customFormat="1" ht="15.6" x14ac:dyDescent="0.25">
      <c r="A198" s="98"/>
      <c r="B198" s="99"/>
      <c r="C198" s="99"/>
      <c r="D198" s="36">
        <v>2023</v>
      </c>
      <c r="E198" s="42">
        <f t="shared" si="92"/>
        <v>0</v>
      </c>
      <c r="F198" s="16">
        <v>0</v>
      </c>
      <c r="G198" s="16">
        <v>0</v>
      </c>
      <c r="H198" s="16">
        <v>0</v>
      </c>
      <c r="I198" s="13">
        <v>0</v>
      </c>
      <c r="J198" s="5" t="s">
        <v>58</v>
      </c>
      <c r="K198" s="13">
        <v>0</v>
      </c>
      <c r="L198" s="13">
        <v>0</v>
      </c>
      <c r="M198" s="102"/>
    </row>
    <row r="199" spans="1:13" s="3" customFormat="1" ht="15.6" x14ac:dyDescent="0.25">
      <c r="A199" s="98"/>
      <c r="B199" s="99"/>
      <c r="C199" s="99"/>
      <c r="D199" s="36">
        <v>2024</v>
      </c>
      <c r="E199" s="42">
        <f t="shared" si="92"/>
        <v>0</v>
      </c>
      <c r="F199" s="16">
        <v>0</v>
      </c>
      <c r="G199" s="16">
        <v>0</v>
      </c>
      <c r="H199" s="16">
        <v>0</v>
      </c>
      <c r="I199" s="13">
        <v>0</v>
      </c>
      <c r="J199" s="5" t="s">
        <v>58</v>
      </c>
      <c r="K199" s="13">
        <v>0</v>
      </c>
      <c r="L199" s="13">
        <v>0</v>
      </c>
      <c r="M199" s="102"/>
    </row>
    <row r="200" spans="1:13" s="3" customFormat="1" ht="15.6" x14ac:dyDescent="0.25">
      <c r="A200" s="98"/>
      <c r="B200" s="99"/>
      <c r="C200" s="99"/>
      <c r="D200" s="36" t="s">
        <v>33</v>
      </c>
      <c r="E200" s="42">
        <f t="shared" si="92"/>
        <v>0</v>
      </c>
      <c r="F200" s="16">
        <v>0</v>
      </c>
      <c r="G200" s="16">
        <v>0</v>
      </c>
      <c r="H200" s="16">
        <v>0</v>
      </c>
      <c r="I200" s="13">
        <v>0</v>
      </c>
      <c r="J200" s="5" t="s">
        <v>58</v>
      </c>
      <c r="K200" s="13">
        <v>0</v>
      </c>
      <c r="L200" s="13">
        <v>0</v>
      </c>
      <c r="M200" s="102"/>
    </row>
    <row r="201" spans="1:13" s="3" customFormat="1" ht="15.6" x14ac:dyDescent="0.25">
      <c r="A201" s="98"/>
      <c r="B201" s="99"/>
      <c r="C201" s="99"/>
      <c r="D201" s="18" t="s">
        <v>10</v>
      </c>
      <c r="E201" s="5">
        <f>SUM(E194:E200)</f>
        <v>4100</v>
      </c>
      <c r="F201" s="5">
        <f t="shared" ref="F201" si="93">SUM(F194:F200)</f>
        <v>0</v>
      </c>
      <c r="G201" s="5">
        <f t="shared" ref="G201" si="94">SUM(G194:G200)</f>
        <v>3895</v>
      </c>
      <c r="H201" s="5">
        <f t="shared" ref="H201" si="95">SUM(H194:H200)</f>
        <v>205</v>
      </c>
      <c r="I201" s="5">
        <v>0</v>
      </c>
      <c r="J201" s="5" t="s">
        <v>58</v>
      </c>
      <c r="K201" s="5">
        <v>0</v>
      </c>
      <c r="L201" s="5">
        <v>0</v>
      </c>
      <c r="M201" s="102"/>
    </row>
    <row r="202" spans="1:13" s="3" customFormat="1" ht="15.75" customHeight="1" x14ac:dyDescent="0.25">
      <c r="A202" s="113">
        <v>22</v>
      </c>
      <c r="B202" s="114" t="s">
        <v>112</v>
      </c>
      <c r="C202" s="114" t="s">
        <v>359</v>
      </c>
      <c r="D202" s="36">
        <v>2019</v>
      </c>
      <c r="E202" s="42">
        <f>SUM(F202:I202)</f>
        <v>0</v>
      </c>
      <c r="F202" s="13">
        <v>0</v>
      </c>
      <c r="G202" s="13">
        <v>0</v>
      </c>
      <c r="H202" s="13">
        <v>0</v>
      </c>
      <c r="I202" s="13">
        <v>0</v>
      </c>
      <c r="J202" s="5" t="s">
        <v>58</v>
      </c>
      <c r="K202" s="13">
        <v>0</v>
      </c>
      <c r="L202" s="13">
        <v>0</v>
      </c>
      <c r="M202" s="102" t="s">
        <v>79</v>
      </c>
    </row>
    <row r="203" spans="1:13" s="3" customFormat="1" ht="15.6" x14ac:dyDescent="0.25">
      <c r="A203" s="98"/>
      <c r="B203" s="99"/>
      <c r="C203" s="99"/>
      <c r="D203" s="36">
        <v>2020</v>
      </c>
      <c r="E203" s="42">
        <f t="shared" ref="E203:E208" si="96">SUM(F203:I203)</f>
        <v>0</v>
      </c>
      <c r="F203" s="16">
        <v>0</v>
      </c>
      <c r="G203" s="16">
        <v>0</v>
      </c>
      <c r="H203" s="16">
        <v>0</v>
      </c>
      <c r="I203" s="13">
        <v>0</v>
      </c>
      <c r="J203" s="5" t="s">
        <v>58</v>
      </c>
      <c r="K203" s="13">
        <v>0</v>
      </c>
      <c r="L203" s="13">
        <v>0</v>
      </c>
      <c r="M203" s="102"/>
    </row>
    <row r="204" spans="1:13" s="3" customFormat="1" ht="15.6" x14ac:dyDescent="0.25">
      <c r="A204" s="98"/>
      <c r="B204" s="99"/>
      <c r="C204" s="99"/>
      <c r="D204" s="36">
        <v>2021</v>
      </c>
      <c r="E204" s="42">
        <f t="shared" si="96"/>
        <v>2000</v>
      </c>
      <c r="F204" s="16">
        <v>0</v>
      </c>
      <c r="G204" s="16">
        <v>1900</v>
      </c>
      <c r="H204" s="16">
        <v>100</v>
      </c>
      <c r="I204" s="13">
        <v>0</v>
      </c>
      <c r="J204" s="5" t="s">
        <v>58</v>
      </c>
      <c r="K204" s="13">
        <v>0</v>
      </c>
      <c r="L204" s="13">
        <v>0</v>
      </c>
      <c r="M204" s="102"/>
    </row>
    <row r="205" spans="1:13" s="3" customFormat="1" ht="15.6" x14ac:dyDescent="0.25">
      <c r="A205" s="98"/>
      <c r="B205" s="99"/>
      <c r="C205" s="99"/>
      <c r="D205" s="36">
        <v>2022</v>
      </c>
      <c r="E205" s="42">
        <f t="shared" si="96"/>
        <v>0</v>
      </c>
      <c r="F205" s="16">
        <v>0</v>
      </c>
      <c r="G205" s="16">
        <v>0</v>
      </c>
      <c r="H205" s="16">
        <v>0</v>
      </c>
      <c r="I205" s="13">
        <v>0</v>
      </c>
      <c r="J205" s="13" t="s">
        <v>58</v>
      </c>
      <c r="K205" s="13">
        <v>0</v>
      </c>
      <c r="L205" s="13">
        <v>0</v>
      </c>
      <c r="M205" s="102"/>
    </row>
    <row r="206" spans="1:13" s="3" customFormat="1" ht="15.6" x14ac:dyDescent="0.25">
      <c r="A206" s="98"/>
      <c r="B206" s="99"/>
      <c r="C206" s="99"/>
      <c r="D206" s="36">
        <v>2023</v>
      </c>
      <c r="E206" s="42">
        <f t="shared" si="96"/>
        <v>0</v>
      </c>
      <c r="F206" s="16">
        <v>0</v>
      </c>
      <c r="G206" s="16">
        <v>0</v>
      </c>
      <c r="H206" s="16">
        <v>0</v>
      </c>
      <c r="I206" s="13">
        <v>0</v>
      </c>
      <c r="J206" s="5" t="s">
        <v>58</v>
      </c>
      <c r="K206" s="13">
        <v>0</v>
      </c>
      <c r="L206" s="13">
        <v>0</v>
      </c>
      <c r="M206" s="102"/>
    </row>
    <row r="207" spans="1:13" s="3" customFormat="1" ht="15.6" x14ac:dyDescent="0.25">
      <c r="A207" s="98"/>
      <c r="B207" s="99"/>
      <c r="C207" s="99"/>
      <c r="D207" s="36">
        <v>2024</v>
      </c>
      <c r="E207" s="42">
        <f t="shared" si="96"/>
        <v>0</v>
      </c>
      <c r="F207" s="16">
        <v>0</v>
      </c>
      <c r="G207" s="16">
        <v>0</v>
      </c>
      <c r="H207" s="16">
        <v>0</v>
      </c>
      <c r="I207" s="13">
        <v>0</v>
      </c>
      <c r="J207" s="5" t="s">
        <v>58</v>
      </c>
      <c r="K207" s="13">
        <v>0</v>
      </c>
      <c r="L207" s="13">
        <v>0</v>
      </c>
      <c r="M207" s="102"/>
    </row>
    <row r="208" spans="1:13" s="3" customFormat="1" ht="15.6" x14ac:dyDescent="0.25">
      <c r="A208" s="98"/>
      <c r="B208" s="99"/>
      <c r="C208" s="99"/>
      <c r="D208" s="36" t="s">
        <v>33</v>
      </c>
      <c r="E208" s="42">
        <f t="shared" si="96"/>
        <v>0</v>
      </c>
      <c r="F208" s="16">
        <v>0</v>
      </c>
      <c r="G208" s="16">
        <v>0</v>
      </c>
      <c r="H208" s="16">
        <v>0</v>
      </c>
      <c r="I208" s="13">
        <v>0</v>
      </c>
      <c r="J208" s="5" t="s">
        <v>58</v>
      </c>
      <c r="K208" s="13">
        <v>0</v>
      </c>
      <c r="L208" s="13">
        <v>0</v>
      </c>
      <c r="M208" s="102"/>
    </row>
    <row r="209" spans="1:13" s="3" customFormat="1" ht="15.6" x14ac:dyDescent="0.25">
      <c r="A209" s="98"/>
      <c r="B209" s="99"/>
      <c r="C209" s="99"/>
      <c r="D209" s="18" t="s">
        <v>10</v>
      </c>
      <c r="E209" s="5">
        <f>SUM(E202:E208)</f>
        <v>2000</v>
      </c>
      <c r="F209" s="5">
        <f t="shared" ref="F209" si="97">SUM(F202:F208)</f>
        <v>0</v>
      </c>
      <c r="G209" s="5">
        <f t="shared" ref="G209" si="98">SUM(G202:G208)</f>
        <v>1900</v>
      </c>
      <c r="H209" s="5">
        <f t="shared" ref="H209" si="99">SUM(H202:H208)</f>
        <v>100</v>
      </c>
      <c r="I209" s="5">
        <v>0</v>
      </c>
      <c r="J209" s="5" t="s">
        <v>58</v>
      </c>
      <c r="K209" s="5">
        <v>0</v>
      </c>
      <c r="L209" s="5">
        <v>0</v>
      </c>
      <c r="M209" s="102"/>
    </row>
    <row r="210" spans="1:13" s="3" customFormat="1" ht="15.75" customHeight="1" x14ac:dyDescent="0.25">
      <c r="A210" s="113">
        <v>23</v>
      </c>
      <c r="B210" s="114" t="s">
        <v>113</v>
      </c>
      <c r="C210" s="114" t="s">
        <v>359</v>
      </c>
      <c r="D210" s="36">
        <v>2019</v>
      </c>
      <c r="E210" s="42">
        <f>SUM(F210:I210)</f>
        <v>0</v>
      </c>
      <c r="F210" s="13">
        <v>0</v>
      </c>
      <c r="G210" s="13">
        <v>0</v>
      </c>
      <c r="H210" s="13">
        <v>0</v>
      </c>
      <c r="I210" s="13">
        <v>0</v>
      </c>
      <c r="J210" s="5" t="s">
        <v>58</v>
      </c>
      <c r="K210" s="13">
        <v>0</v>
      </c>
      <c r="L210" s="13">
        <v>0</v>
      </c>
      <c r="M210" s="102" t="s">
        <v>79</v>
      </c>
    </row>
    <row r="211" spans="1:13" s="3" customFormat="1" ht="15.6" x14ac:dyDescent="0.25">
      <c r="A211" s="98"/>
      <c r="B211" s="99"/>
      <c r="C211" s="99"/>
      <c r="D211" s="36">
        <v>2020</v>
      </c>
      <c r="E211" s="42">
        <f t="shared" ref="E211:E216" si="100">SUM(F211:I211)</f>
        <v>0</v>
      </c>
      <c r="F211" s="16">
        <v>0</v>
      </c>
      <c r="G211" s="16">
        <v>0</v>
      </c>
      <c r="H211" s="16">
        <v>0</v>
      </c>
      <c r="I211" s="13">
        <v>0</v>
      </c>
      <c r="J211" s="5" t="s">
        <v>58</v>
      </c>
      <c r="K211" s="13">
        <v>0</v>
      </c>
      <c r="L211" s="13">
        <v>0</v>
      </c>
      <c r="M211" s="102"/>
    </row>
    <row r="212" spans="1:13" s="3" customFormat="1" ht="15.6" x14ac:dyDescent="0.25">
      <c r="A212" s="98"/>
      <c r="B212" s="99"/>
      <c r="C212" s="99"/>
      <c r="D212" s="36">
        <v>2021</v>
      </c>
      <c r="E212" s="42">
        <f t="shared" si="100"/>
        <v>2000</v>
      </c>
      <c r="F212" s="16">
        <v>0</v>
      </c>
      <c r="G212" s="16">
        <v>1900</v>
      </c>
      <c r="H212" s="16">
        <v>100</v>
      </c>
      <c r="I212" s="13">
        <v>0</v>
      </c>
      <c r="J212" s="5" t="s">
        <v>58</v>
      </c>
      <c r="K212" s="13">
        <v>0</v>
      </c>
      <c r="L212" s="13">
        <v>0</v>
      </c>
      <c r="M212" s="102"/>
    </row>
    <row r="213" spans="1:13" s="3" customFormat="1" ht="15.6" x14ac:dyDescent="0.25">
      <c r="A213" s="98"/>
      <c r="B213" s="99"/>
      <c r="C213" s="99"/>
      <c r="D213" s="36">
        <v>2022</v>
      </c>
      <c r="E213" s="42">
        <f t="shared" si="100"/>
        <v>0</v>
      </c>
      <c r="F213" s="16">
        <v>0</v>
      </c>
      <c r="G213" s="16">
        <v>0</v>
      </c>
      <c r="H213" s="16">
        <v>0</v>
      </c>
      <c r="I213" s="13">
        <v>0</v>
      </c>
      <c r="J213" s="13" t="s">
        <v>58</v>
      </c>
      <c r="K213" s="13">
        <v>0</v>
      </c>
      <c r="L213" s="13">
        <v>0</v>
      </c>
      <c r="M213" s="102"/>
    </row>
    <row r="214" spans="1:13" s="3" customFormat="1" ht="15.6" x14ac:dyDescent="0.25">
      <c r="A214" s="98"/>
      <c r="B214" s="99"/>
      <c r="C214" s="99"/>
      <c r="D214" s="36">
        <v>2023</v>
      </c>
      <c r="E214" s="42">
        <f t="shared" si="100"/>
        <v>0</v>
      </c>
      <c r="F214" s="16">
        <v>0</v>
      </c>
      <c r="G214" s="16">
        <v>0</v>
      </c>
      <c r="H214" s="16">
        <v>0</v>
      </c>
      <c r="I214" s="13">
        <v>0</v>
      </c>
      <c r="J214" s="5" t="s">
        <v>58</v>
      </c>
      <c r="K214" s="13">
        <v>0</v>
      </c>
      <c r="L214" s="13">
        <v>0</v>
      </c>
      <c r="M214" s="102"/>
    </row>
    <row r="215" spans="1:13" s="3" customFormat="1" ht="15.6" x14ac:dyDescent="0.25">
      <c r="A215" s="98"/>
      <c r="B215" s="99"/>
      <c r="C215" s="99"/>
      <c r="D215" s="36">
        <v>2024</v>
      </c>
      <c r="E215" s="42">
        <f t="shared" si="100"/>
        <v>0</v>
      </c>
      <c r="F215" s="16">
        <v>0</v>
      </c>
      <c r="G215" s="16">
        <v>0</v>
      </c>
      <c r="H215" s="16">
        <v>0</v>
      </c>
      <c r="I215" s="13">
        <v>0</v>
      </c>
      <c r="J215" s="5" t="s">
        <v>58</v>
      </c>
      <c r="K215" s="13">
        <v>0</v>
      </c>
      <c r="L215" s="13">
        <v>0</v>
      </c>
      <c r="M215" s="102"/>
    </row>
    <row r="216" spans="1:13" s="3" customFormat="1" ht="15.6" x14ac:dyDescent="0.25">
      <c r="A216" s="98"/>
      <c r="B216" s="99"/>
      <c r="C216" s="99"/>
      <c r="D216" s="36" t="s">
        <v>33</v>
      </c>
      <c r="E216" s="42">
        <f t="shared" si="100"/>
        <v>0</v>
      </c>
      <c r="F216" s="16">
        <v>0</v>
      </c>
      <c r="G216" s="16">
        <v>0</v>
      </c>
      <c r="H216" s="16">
        <v>0</v>
      </c>
      <c r="I216" s="13">
        <v>0</v>
      </c>
      <c r="J216" s="5" t="s">
        <v>58</v>
      </c>
      <c r="K216" s="13">
        <v>0</v>
      </c>
      <c r="L216" s="13">
        <v>0</v>
      </c>
      <c r="M216" s="102"/>
    </row>
    <row r="217" spans="1:13" s="3" customFormat="1" ht="15.6" x14ac:dyDescent="0.25">
      <c r="A217" s="98"/>
      <c r="B217" s="99"/>
      <c r="C217" s="99"/>
      <c r="D217" s="18" t="s">
        <v>10</v>
      </c>
      <c r="E217" s="5">
        <f>SUM(E210:E216)</f>
        <v>2000</v>
      </c>
      <c r="F217" s="5">
        <f t="shared" ref="F217" si="101">SUM(F210:F216)</f>
        <v>0</v>
      </c>
      <c r="G217" s="5">
        <f t="shared" ref="G217" si="102">SUM(G210:G216)</f>
        <v>1900</v>
      </c>
      <c r="H217" s="5">
        <f t="shared" ref="H217" si="103">SUM(H210:H216)</f>
        <v>100</v>
      </c>
      <c r="I217" s="5">
        <v>0</v>
      </c>
      <c r="J217" s="5" t="s">
        <v>58</v>
      </c>
      <c r="K217" s="5">
        <v>0</v>
      </c>
      <c r="L217" s="5">
        <v>0</v>
      </c>
      <c r="M217" s="102"/>
    </row>
    <row r="218" spans="1:13" s="3" customFormat="1" ht="15.75" customHeight="1" x14ac:dyDescent="0.25">
      <c r="A218" s="113">
        <v>24</v>
      </c>
      <c r="B218" s="114" t="s">
        <v>114</v>
      </c>
      <c r="C218" s="114" t="s">
        <v>359</v>
      </c>
      <c r="D218" s="36">
        <v>2019</v>
      </c>
      <c r="E218" s="42">
        <f>SUM(F218:I218)</f>
        <v>0</v>
      </c>
      <c r="F218" s="13">
        <v>0</v>
      </c>
      <c r="G218" s="13">
        <v>0</v>
      </c>
      <c r="H218" s="13">
        <v>0</v>
      </c>
      <c r="I218" s="13">
        <v>0</v>
      </c>
      <c r="J218" s="5" t="s">
        <v>58</v>
      </c>
      <c r="K218" s="13">
        <v>0</v>
      </c>
      <c r="L218" s="13">
        <v>0</v>
      </c>
      <c r="M218" s="102" t="s">
        <v>79</v>
      </c>
    </row>
    <row r="219" spans="1:13" s="3" customFormat="1" ht="15.6" x14ac:dyDescent="0.25">
      <c r="A219" s="98"/>
      <c r="B219" s="99"/>
      <c r="C219" s="99"/>
      <c r="D219" s="36">
        <v>2020</v>
      </c>
      <c r="E219" s="42">
        <f t="shared" ref="E219:E224" si="104">SUM(F219:I219)</f>
        <v>0</v>
      </c>
      <c r="F219" s="16">
        <v>0</v>
      </c>
      <c r="G219" s="16">
        <v>0</v>
      </c>
      <c r="H219" s="16">
        <v>0</v>
      </c>
      <c r="I219" s="13">
        <v>0</v>
      </c>
      <c r="J219" s="5" t="s">
        <v>58</v>
      </c>
      <c r="K219" s="13">
        <v>0</v>
      </c>
      <c r="L219" s="13">
        <v>0</v>
      </c>
      <c r="M219" s="102"/>
    </row>
    <row r="220" spans="1:13" s="3" customFormat="1" ht="15.6" x14ac:dyDescent="0.25">
      <c r="A220" s="98"/>
      <c r="B220" s="99"/>
      <c r="C220" s="99"/>
      <c r="D220" s="36">
        <v>2021</v>
      </c>
      <c r="E220" s="42">
        <f t="shared" si="104"/>
        <v>2000</v>
      </c>
      <c r="F220" s="16">
        <v>0</v>
      </c>
      <c r="G220" s="16">
        <v>1900</v>
      </c>
      <c r="H220" s="16">
        <v>100</v>
      </c>
      <c r="I220" s="13">
        <v>0</v>
      </c>
      <c r="J220" s="5" t="s">
        <v>58</v>
      </c>
      <c r="K220" s="13">
        <v>0</v>
      </c>
      <c r="L220" s="13">
        <v>0</v>
      </c>
      <c r="M220" s="102"/>
    </row>
    <row r="221" spans="1:13" s="3" customFormat="1" ht="15.6" x14ac:dyDescent="0.25">
      <c r="A221" s="98"/>
      <c r="B221" s="99"/>
      <c r="C221" s="99"/>
      <c r="D221" s="36">
        <v>2022</v>
      </c>
      <c r="E221" s="42">
        <f t="shared" si="104"/>
        <v>0</v>
      </c>
      <c r="F221" s="16">
        <v>0</v>
      </c>
      <c r="G221" s="16">
        <v>0</v>
      </c>
      <c r="H221" s="16">
        <v>0</v>
      </c>
      <c r="I221" s="13">
        <v>0</v>
      </c>
      <c r="J221" s="13" t="s">
        <v>58</v>
      </c>
      <c r="K221" s="13">
        <v>0</v>
      </c>
      <c r="L221" s="13">
        <v>0</v>
      </c>
      <c r="M221" s="102"/>
    </row>
    <row r="222" spans="1:13" s="3" customFormat="1" ht="15.6" x14ac:dyDescent="0.25">
      <c r="A222" s="98"/>
      <c r="B222" s="99"/>
      <c r="C222" s="99"/>
      <c r="D222" s="36">
        <v>2023</v>
      </c>
      <c r="E222" s="42">
        <f t="shared" si="104"/>
        <v>0</v>
      </c>
      <c r="F222" s="16">
        <v>0</v>
      </c>
      <c r="G222" s="16">
        <v>0</v>
      </c>
      <c r="H222" s="16">
        <v>0</v>
      </c>
      <c r="I222" s="13">
        <v>0</v>
      </c>
      <c r="J222" s="5" t="s">
        <v>58</v>
      </c>
      <c r="K222" s="13">
        <v>0</v>
      </c>
      <c r="L222" s="13">
        <v>0</v>
      </c>
      <c r="M222" s="102"/>
    </row>
    <row r="223" spans="1:13" s="3" customFormat="1" ht="15.6" x14ac:dyDescent="0.25">
      <c r="A223" s="98"/>
      <c r="B223" s="99"/>
      <c r="C223" s="99"/>
      <c r="D223" s="36">
        <v>2024</v>
      </c>
      <c r="E223" s="42">
        <f t="shared" si="104"/>
        <v>0</v>
      </c>
      <c r="F223" s="16">
        <v>0</v>
      </c>
      <c r="G223" s="16">
        <v>0</v>
      </c>
      <c r="H223" s="16">
        <v>0</v>
      </c>
      <c r="I223" s="13">
        <v>0</v>
      </c>
      <c r="J223" s="5" t="s">
        <v>58</v>
      </c>
      <c r="K223" s="13">
        <v>0</v>
      </c>
      <c r="L223" s="13">
        <v>0</v>
      </c>
      <c r="M223" s="102"/>
    </row>
    <row r="224" spans="1:13" s="3" customFormat="1" ht="15.6" x14ac:dyDescent="0.25">
      <c r="A224" s="98"/>
      <c r="B224" s="99"/>
      <c r="C224" s="99"/>
      <c r="D224" s="36" t="s">
        <v>33</v>
      </c>
      <c r="E224" s="42">
        <f t="shared" si="104"/>
        <v>0</v>
      </c>
      <c r="F224" s="16">
        <v>0</v>
      </c>
      <c r="G224" s="16">
        <v>0</v>
      </c>
      <c r="H224" s="16">
        <v>0</v>
      </c>
      <c r="I224" s="13">
        <v>0</v>
      </c>
      <c r="J224" s="5" t="s">
        <v>58</v>
      </c>
      <c r="K224" s="13">
        <v>0</v>
      </c>
      <c r="L224" s="13">
        <v>0</v>
      </c>
      <c r="M224" s="102"/>
    </row>
    <row r="225" spans="1:13" s="3" customFormat="1" ht="15.6" x14ac:dyDescent="0.25">
      <c r="A225" s="98"/>
      <c r="B225" s="99"/>
      <c r="C225" s="99"/>
      <c r="D225" s="18" t="s">
        <v>10</v>
      </c>
      <c r="E225" s="5">
        <f>SUM(E218:E224)</f>
        <v>2000</v>
      </c>
      <c r="F225" s="5">
        <f t="shared" ref="F225" si="105">SUM(F218:F224)</f>
        <v>0</v>
      </c>
      <c r="G225" s="5">
        <f t="shared" ref="G225" si="106">SUM(G218:G224)</f>
        <v>1900</v>
      </c>
      <c r="H225" s="5">
        <f t="shared" ref="H225" si="107">SUM(H218:H224)</f>
        <v>100</v>
      </c>
      <c r="I225" s="5">
        <v>0</v>
      </c>
      <c r="J225" s="5" t="s">
        <v>58</v>
      </c>
      <c r="K225" s="5">
        <v>0</v>
      </c>
      <c r="L225" s="5">
        <v>0</v>
      </c>
      <c r="M225" s="102"/>
    </row>
    <row r="226" spans="1:13" s="3" customFormat="1" ht="15.75" customHeight="1" x14ac:dyDescent="0.25">
      <c r="A226" s="113">
        <v>25</v>
      </c>
      <c r="B226" s="114" t="s">
        <v>115</v>
      </c>
      <c r="C226" s="114" t="s">
        <v>359</v>
      </c>
      <c r="D226" s="36">
        <v>2019</v>
      </c>
      <c r="E226" s="42">
        <f>SUM(F226:I226)</f>
        <v>0</v>
      </c>
      <c r="F226" s="13">
        <v>0</v>
      </c>
      <c r="G226" s="13">
        <v>0</v>
      </c>
      <c r="H226" s="13">
        <v>0</v>
      </c>
      <c r="I226" s="13">
        <v>0</v>
      </c>
      <c r="J226" s="5" t="s">
        <v>58</v>
      </c>
      <c r="K226" s="13">
        <v>0</v>
      </c>
      <c r="L226" s="13">
        <v>0</v>
      </c>
      <c r="M226" s="102" t="s">
        <v>79</v>
      </c>
    </row>
    <row r="227" spans="1:13" s="3" customFormat="1" ht="15.6" x14ac:dyDescent="0.25">
      <c r="A227" s="98"/>
      <c r="B227" s="99"/>
      <c r="C227" s="99"/>
      <c r="D227" s="36">
        <v>2020</v>
      </c>
      <c r="E227" s="42">
        <f t="shared" ref="E227:E232" si="108">SUM(F227:I227)</f>
        <v>0</v>
      </c>
      <c r="F227" s="16">
        <v>0</v>
      </c>
      <c r="G227" s="16">
        <v>0</v>
      </c>
      <c r="H227" s="16">
        <v>0</v>
      </c>
      <c r="I227" s="13">
        <v>0</v>
      </c>
      <c r="J227" s="5" t="s">
        <v>58</v>
      </c>
      <c r="K227" s="13">
        <v>0</v>
      </c>
      <c r="L227" s="13">
        <v>0</v>
      </c>
      <c r="M227" s="102"/>
    </row>
    <row r="228" spans="1:13" s="3" customFormat="1" ht="15.6" x14ac:dyDescent="0.25">
      <c r="A228" s="98"/>
      <c r="B228" s="99"/>
      <c r="C228" s="99"/>
      <c r="D228" s="36">
        <v>2021</v>
      </c>
      <c r="E228" s="42">
        <f t="shared" si="108"/>
        <v>1400</v>
      </c>
      <c r="F228" s="16">
        <v>0</v>
      </c>
      <c r="G228" s="16">
        <v>1330</v>
      </c>
      <c r="H228" s="16">
        <v>70</v>
      </c>
      <c r="I228" s="13">
        <v>0</v>
      </c>
      <c r="J228" s="5" t="s">
        <v>58</v>
      </c>
      <c r="K228" s="13">
        <v>0</v>
      </c>
      <c r="L228" s="13">
        <v>0</v>
      </c>
      <c r="M228" s="102"/>
    </row>
    <row r="229" spans="1:13" s="3" customFormat="1" ht="15.6" x14ac:dyDescent="0.25">
      <c r="A229" s="98"/>
      <c r="B229" s="99"/>
      <c r="C229" s="99"/>
      <c r="D229" s="36">
        <v>2022</v>
      </c>
      <c r="E229" s="42">
        <f t="shared" si="108"/>
        <v>0</v>
      </c>
      <c r="F229" s="16">
        <v>0</v>
      </c>
      <c r="G229" s="16">
        <v>0</v>
      </c>
      <c r="H229" s="16">
        <v>0</v>
      </c>
      <c r="I229" s="13">
        <v>0</v>
      </c>
      <c r="J229" s="13" t="s">
        <v>58</v>
      </c>
      <c r="K229" s="13">
        <v>0</v>
      </c>
      <c r="L229" s="13">
        <v>0</v>
      </c>
      <c r="M229" s="102"/>
    </row>
    <row r="230" spans="1:13" s="3" customFormat="1" ht="15.6" x14ac:dyDescent="0.25">
      <c r="A230" s="98"/>
      <c r="B230" s="99"/>
      <c r="C230" s="99"/>
      <c r="D230" s="36">
        <v>2023</v>
      </c>
      <c r="E230" s="42">
        <f t="shared" si="108"/>
        <v>0</v>
      </c>
      <c r="F230" s="16">
        <v>0</v>
      </c>
      <c r="G230" s="16">
        <v>0</v>
      </c>
      <c r="H230" s="16">
        <v>0</v>
      </c>
      <c r="I230" s="13">
        <v>0</v>
      </c>
      <c r="J230" s="5" t="s">
        <v>58</v>
      </c>
      <c r="K230" s="13">
        <v>0</v>
      </c>
      <c r="L230" s="13">
        <v>0</v>
      </c>
      <c r="M230" s="102"/>
    </row>
    <row r="231" spans="1:13" s="3" customFormat="1" ht="15.6" x14ac:dyDescent="0.25">
      <c r="A231" s="98"/>
      <c r="B231" s="99"/>
      <c r="C231" s="99"/>
      <c r="D231" s="36">
        <v>2024</v>
      </c>
      <c r="E231" s="42">
        <f t="shared" si="108"/>
        <v>0</v>
      </c>
      <c r="F231" s="16">
        <v>0</v>
      </c>
      <c r="G231" s="16">
        <v>0</v>
      </c>
      <c r="H231" s="16">
        <v>0</v>
      </c>
      <c r="I231" s="13">
        <v>0</v>
      </c>
      <c r="J231" s="5" t="s">
        <v>58</v>
      </c>
      <c r="K231" s="13">
        <v>0</v>
      </c>
      <c r="L231" s="13">
        <v>0</v>
      </c>
      <c r="M231" s="102"/>
    </row>
    <row r="232" spans="1:13" s="3" customFormat="1" ht="15.6" x14ac:dyDescent="0.25">
      <c r="A232" s="98"/>
      <c r="B232" s="99"/>
      <c r="C232" s="99"/>
      <c r="D232" s="36" t="s">
        <v>33</v>
      </c>
      <c r="E232" s="42">
        <f t="shared" si="108"/>
        <v>0</v>
      </c>
      <c r="F232" s="16">
        <v>0</v>
      </c>
      <c r="G232" s="16">
        <v>0</v>
      </c>
      <c r="H232" s="16">
        <v>0</v>
      </c>
      <c r="I232" s="13">
        <v>0</v>
      </c>
      <c r="J232" s="5" t="s">
        <v>58</v>
      </c>
      <c r="K232" s="13">
        <v>0</v>
      </c>
      <c r="L232" s="13">
        <v>0</v>
      </c>
      <c r="M232" s="102"/>
    </row>
    <row r="233" spans="1:13" s="3" customFormat="1" ht="15.6" x14ac:dyDescent="0.25">
      <c r="A233" s="98"/>
      <c r="B233" s="99"/>
      <c r="C233" s="99"/>
      <c r="D233" s="18" t="s">
        <v>10</v>
      </c>
      <c r="E233" s="5">
        <f>SUM(E226:E232)</f>
        <v>1400</v>
      </c>
      <c r="F233" s="5">
        <f t="shared" ref="F233" si="109">SUM(F226:F232)</f>
        <v>0</v>
      </c>
      <c r="G233" s="5">
        <f t="shared" ref="G233" si="110">SUM(G226:G232)</f>
        <v>1330</v>
      </c>
      <c r="H233" s="5">
        <f t="shared" ref="H233" si="111">SUM(H226:H232)</f>
        <v>70</v>
      </c>
      <c r="I233" s="5">
        <v>0</v>
      </c>
      <c r="J233" s="5" t="s">
        <v>58</v>
      </c>
      <c r="K233" s="5">
        <v>0</v>
      </c>
      <c r="L233" s="5">
        <v>0</v>
      </c>
      <c r="M233" s="102"/>
    </row>
    <row r="234" spans="1:13" s="3" customFormat="1" ht="15.75" customHeight="1" x14ac:dyDescent="0.25">
      <c r="A234" s="113">
        <v>26</v>
      </c>
      <c r="B234" s="114" t="s">
        <v>116</v>
      </c>
      <c r="C234" s="114" t="s">
        <v>359</v>
      </c>
      <c r="D234" s="36">
        <v>2019</v>
      </c>
      <c r="E234" s="42">
        <f>SUM(F234:I234)</f>
        <v>0</v>
      </c>
      <c r="F234" s="13">
        <v>0</v>
      </c>
      <c r="G234" s="13">
        <v>0</v>
      </c>
      <c r="H234" s="13">
        <v>0</v>
      </c>
      <c r="I234" s="13">
        <v>0</v>
      </c>
      <c r="J234" s="5" t="s">
        <v>58</v>
      </c>
      <c r="K234" s="13">
        <v>0</v>
      </c>
      <c r="L234" s="13">
        <v>0</v>
      </c>
      <c r="M234" s="102" t="s">
        <v>79</v>
      </c>
    </row>
    <row r="235" spans="1:13" s="3" customFormat="1" ht="15.6" x14ac:dyDescent="0.25">
      <c r="A235" s="98"/>
      <c r="B235" s="99"/>
      <c r="C235" s="99"/>
      <c r="D235" s="36">
        <v>2020</v>
      </c>
      <c r="E235" s="42">
        <f t="shared" ref="E235:E240" si="112">SUM(F235:I235)</f>
        <v>0</v>
      </c>
      <c r="F235" s="16">
        <v>0</v>
      </c>
      <c r="G235" s="16">
        <v>0</v>
      </c>
      <c r="H235" s="16">
        <v>0</v>
      </c>
      <c r="I235" s="13">
        <v>0</v>
      </c>
      <c r="J235" s="5" t="s">
        <v>58</v>
      </c>
      <c r="K235" s="13">
        <v>0</v>
      </c>
      <c r="L235" s="13">
        <v>0</v>
      </c>
      <c r="M235" s="102"/>
    </row>
    <row r="236" spans="1:13" s="3" customFormat="1" ht="15.6" x14ac:dyDescent="0.25">
      <c r="A236" s="98"/>
      <c r="B236" s="99"/>
      <c r="C236" s="99"/>
      <c r="D236" s="36">
        <v>2021</v>
      </c>
      <c r="E236" s="42">
        <f t="shared" si="112"/>
        <v>0</v>
      </c>
      <c r="F236" s="16">
        <v>0</v>
      </c>
      <c r="G236" s="16">
        <v>0</v>
      </c>
      <c r="H236" s="16">
        <v>0</v>
      </c>
      <c r="I236" s="13">
        <v>0</v>
      </c>
      <c r="J236" s="5" t="s">
        <v>58</v>
      </c>
      <c r="K236" s="13">
        <v>0</v>
      </c>
      <c r="L236" s="13">
        <v>0</v>
      </c>
      <c r="M236" s="102"/>
    </row>
    <row r="237" spans="1:13" s="3" customFormat="1" ht="15.6" x14ac:dyDescent="0.25">
      <c r="A237" s="98"/>
      <c r="B237" s="99"/>
      <c r="C237" s="99"/>
      <c r="D237" s="36">
        <v>2022</v>
      </c>
      <c r="E237" s="42">
        <f t="shared" si="112"/>
        <v>2100</v>
      </c>
      <c r="F237" s="16">
        <v>0</v>
      </c>
      <c r="G237" s="16">
        <v>1995</v>
      </c>
      <c r="H237" s="16">
        <v>105</v>
      </c>
      <c r="I237" s="13">
        <v>0</v>
      </c>
      <c r="J237" s="13" t="s">
        <v>58</v>
      </c>
      <c r="K237" s="13">
        <v>0</v>
      </c>
      <c r="L237" s="13">
        <v>0</v>
      </c>
      <c r="M237" s="102"/>
    </row>
    <row r="238" spans="1:13" s="3" customFormat="1" ht="15.6" x14ac:dyDescent="0.25">
      <c r="A238" s="98"/>
      <c r="B238" s="99"/>
      <c r="C238" s="99"/>
      <c r="D238" s="36">
        <v>2023</v>
      </c>
      <c r="E238" s="42">
        <f t="shared" si="112"/>
        <v>0</v>
      </c>
      <c r="F238" s="16">
        <v>0</v>
      </c>
      <c r="G238" s="16">
        <v>0</v>
      </c>
      <c r="H238" s="16">
        <v>0</v>
      </c>
      <c r="I238" s="13">
        <v>0</v>
      </c>
      <c r="J238" s="5" t="s">
        <v>58</v>
      </c>
      <c r="K238" s="13">
        <v>0</v>
      </c>
      <c r="L238" s="13">
        <v>0</v>
      </c>
      <c r="M238" s="102"/>
    </row>
    <row r="239" spans="1:13" s="3" customFormat="1" ht="15.6" x14ac:dyDescent="0.25">
      <c r="A239" s="98"/>
      <c r="B239" s="99"/>
      <c r="C239" s="99"/>
      <c r="D239" s="36">
        <v>2024</v>
      </c>
      <c r="E239" s="42">
        <f t="shared" si="112"/>
        <v>0</v>
      </c>
      <c r="F239" s="16">
        <v>0</v>
      </c>
      <c r="G239" s="16">
        <v>0</v>
      </c>
      <c r="H239" s="16">
        <v>0</v>
      </c>
      <c r="I239" s="13">
        <v>0</v>
      </c>
      <c r="J239" s="5" t="s">
        <v>58</v>
      </c>
      <c r="K239" s="13">
        <v>0</v>
      </c>
      <c r="L239" s="13">
        <v>0</v>
      </c>
      <c r="M239" s="102"/>
    </row>
    <row r="240" spans="1:13" s="3" customFormat="1" ht="15.6" x14ac:dyDescent="0.25">
      <c r="A240" s="98"/>
      <c r="B240" s="99"/>
      <c r="C240" s="99"/>
      <c r="D240" s="36" t="s">
        <v>33</v>
      </c>
      <c r="E240" s="42">
        <f t="shared" si="112"/>
        <v>0</v>
      </c>
      <c r="F240" s="16">
        <v>0</v>
      </c>
      <c r="G240" s="16">
        <v>0</v>
      </c>
      <c r="H240" s="16">
        <v>0</v>
      </c>
      <c r="I240" s="13">
        <v>0</v>
      </c>
      <c r="J240" s="5" t="s">
        <v>58</v>
      </c>
      <c r="K240" s="13">
        <v>0</v>
      </c>
      <c r="L240" s="13">
        <v>0</v>
      </c>
      <c r="M240" s="102"/>
    </row>
    <row r="241" spans="1:13" s="3" customFormat="1" ht="15.6" x14ac:dyDescent="0.25">
      <c r="A241" s="98"/>
      <c r="B241" s="99"/>
      <c r="C241" s="99"/>
      <c r="D241" s="18" t="s">
        <v>10</v>
      </c>
      <c r="E241" s="5">
        <f>SUM(E234:E240)</f>
        <v>2100</v>
      </c>
      <c r="F241" s="5">
        <f t="shared" ref="F241" si="113">SUM(F234:F240)</f>
        <v>0</v>
      </c>
      <c r="G241" s="5">
        <f t="shared" ref="G241" si="114">SUM(G234:G240)</f>
        <v>1995</v>
      </c>
      <c r="H241" s="5">
        <f t="shared" ref="H241" si="115">SUM(H234:H240)</f>
        <v>105</v>
      </c>
      <c r="I241" s="5">
        <v>0</v>
      </c>
      <c r="J241" s="5" t="s">
        <v>58</v>
      </c>
      <c r="K241" s="5">
        <v>0</v>
      </c>
      <c r="L241" s="5">
        <v>0</v>
      </c>
      <c r="M241" s="102"/>
    </row>
    <row r="242" spans="1:13" s="3" customFormat="1" ht="15.75" customHeight="1" x14ac:dyDescent="0.25">
      <c r="A242" s="113">
        <v>27</v>
      </c>
      <c r="B242" s="114" t="s">
        <v>117</v>
      </c>
      <c r="C242" s="114" t="s">
        <v>359</v>
      </c>
      <c r="D242" s="36">
        <v>2019</v>
      </c>
      <c r="E242" s="42">
        <f>SUM(F242:I242)</f>
        <v>0</v>
      </c>
      <c r="F242" s="13">
        <v>0</v>
      </c>
      <c r="G242" s="13">
        <v>0</v>
      </c>
      <c r="H242" s="13">
        <v>0</v>
      </c>
      <c r="I242" s="13">
        <v>0</v>
      </c>
      <c r="J242" s="5" t="s">
        <v>58</v>
      </c>
      <c r="K242" s="13">
        <v>0</v>
      </c>
      <c r="L242" s="13">
        <v>0</v>
      </c>
      <c r="M242" s="102" t="s">
        <v>79</v>
      </c>
    </row>
    <row r="243" spans="1:13" s="3" customFormat="1" ht="15.6" x14ac:dyDescent="0.25">
      <c r="A243" s="98"/>
      <c r="B243" s="99"/>
      <c r="C243" s="99"/>
      <c r="D243" s="36">
        <v>2020</v>
      </c>
      <c r="E243" s="42">
        <f t="shared" ref="E243:E248" si="116">SUM(F243:I243)</f>
        <v>0</v>
      </c>
      <c r="F243" s="16">
        <v>0</v>
      </c>
      <c r="G243" s="16">
        <v>0</v>
      </c>
      <c r="H243" s="16">
        <v>0</v>
      </c>
      <c r="I243" s="13">
        <v>0</v>
      </c>
      <c r="J243" s="5" t="s">
        <v>58</v>
      </c>
      <c r="K243" s="13">
        <v>0</v>
      </c>
      <c r="L243" s="13">
        <v>0</v>
      </c>
      <c r="M243" s="102"/>
    </row>
    <row r="244" spans="1:13" s="3" customFormat="1" ht="15.6" x14ac:dyDescent="0.25">
      <c r="A244" s="98"/>
      <c r="B244" s="99"/>
      <c r="C244" s="99"/>
      <c r="D244" s="36">
        <v>2021</v>
      </c>
      <c r="E244" s="42">
        <f t="shared" si="116"/>
        <v>0</v>
      </c>
      <c r="F244" s="16">
        <v>0</v>
      </c>
      <c r="G244" s="16">
        <v>0</v>
      </c>
      <c r="H244" s="16">
        <v>0</v>
      </c>
      <c r="I244" s="13">
        <v>0</v>
      </c>
      <c r="J244" s="5" t="s">
        <v>58</v>
      </c>
      <c r="K244" s="13">
        <v>0</v>
      </c>
      <c r="L244" s="13">
        <v>0</v>
      </c>
      <c r="M244" s="102"/>
    </row>
    <row r="245" spans="1:13" s="3" customFormat="1" ht="15.6" x14ac:dyDescent="0.25">
      <c r="A245" s="98"/>
      <c r="B245" s="99"/>
      <c r="C245" s="99"/>
      <c r="D245" s="36">
        <v>2022</v>
      </c>
      <c r="E245" s="42">
        <f t="shared" si="116"/>
        <v>4200</v>
      </c>
      <c r="F245" s="16">
        <v>0</v>
      </c>
      <c r="G245" s="16">
        <v>3990</v>
      </c>
      <c r="H245" s="16">
        <v>210</v>
      </c>
      <c r="I245" s="13">
        <v>0</v>
      </c>
      <c r="J245" s="13" t="s">
        <v>58</v>
      </c>
      <c r="K245" s="13">
        <v>0</v>
      </c>
      <c r="L245" s="13">
        <v>0</v>
      </c>
      <c r="M245" s="102"/>
    </row>
    <row r="246" spans="1:13" s="3" customFormat="1" ht="15.6" x14ac:dyDescent="0.25">
      <c r="A246" s="98"/>
      <c r="B246" s="99"/>
      <c r="C246" s="99"/>
      <c r="D246" s="36">
        <v>2023</v>
      </c>
      <c r="E246" s="42">
        <f t="shared" si="116"/>
        <v>0</v>
      </c>
      <c r="F246" s="16">
        <v>0</v>
      </c>
      <c r="G246" s="16">
        <v>0</v>
      </c>
      <c r="H246" s="16">
        <v>0</v>
      </c>
      <c r="I246" s="13">
        <v>0</v>
      </c>
      <c r="J246" s="5" t="s">
        <v>58</v>
      </c>
      <c r="K246" s="13">
        <v>0</v>
      </c>
      <c r="L246" s="13">
        <v>0</v>
      </c>
      <c r="M246" s="102"/>
    </row>
    <row r="247" spans="1:13" s="3" customFormat="1" ht="15.6" x14ac:dyDescent="0.25">
      <c r="A247" s="98"/>
      <c r="B247" s="99"/>
      <c r="C247" s="99"/>
      <c r="D247" s="36">
        <v>2024</v>
      </c>
      <c r="E247" s="42">
        <f t="shared" si="116"/>
        <v>0</v>
      </c>
      <c r="F247" s="16">
        <v>0</v>
      </c>
      <c r="G247" s="16">
        <v>0</v>
      </c>
      <c r="H247" s="16">
        <v>0</v>
      </c>
      <c r="I247" s="13">
        <v>0</v>
      </c>
      <c r="J247" s="5" t="s">
        <v>58</v>
      </c>
      <c r="K247" s="13">
        <v>0</v>
      </c>
      <c r="L247" s="13">
        <v>0</v>
      </c>
      <c r="M247" s="102"/>
    </row>
    <row r="248" spans="1:13" s="3" customFormat="1" ht="15.6" x14ac:dyDescent="0.25">
      <c r="A248" s="98"/>
      <c r="B248" s="99"/>
      <c r="C248" s="99"/>
      <c r="D248" s="36" t="s">
        <v>33</v>
      </c>
      <c r="E248" s="42">
        <f t="shared" si="116"/>
        <v>0</v>
      </c>
      <c r="F248" s="16">
        <v>0</v>
      </c>
      <c r="G248" s="16">
        <v>0</v>
      </c>
      <c r="H248" s="16">
        <v>0</v>
      </c>
      <c r="I248" s="13">
        <v>0</v>
      </c>
      <c r="J248" s="5" t="s">
        <v>58</v>
      </c>
      <c r="K248" s="13">
        <v>0</v>
      </c>
      <c r="L248" s="13">
        <v>0</v>
      </c>
      <c r="M248" s="102"/>
    </row>
    <row r="249" spans="1:13" s="3" customFormat="1" ht="15.6" x14ac:dyDescent="0.25">
      <c r="A249" s="98"/>
      <c r="B249" s="99"/>
      <c r="C249" s="99"/>
      <c r="D249" s="18" t="s">
        <v>10</v>
      </c>
      <c r="E249" s="5">
        <f>SUM(E242:E248)</f>
        <v>4200</v>
      </c>
      <c r="F249" s="5">
        <f t="shared" ref="F249" si="117">SUM(F242:F248)</f>
        <v>0</v>
      </c>
      <c r="G249" s="5">
        <f t="shared" ref="G249" si="118">SUM(G242:G248)</f>
        <v>3990</v>
      </c>
      <c r="H249" s="5">
        <f t="shared" ref="H249" si="119">SUM(H242:H248)</f>
        <v>210</v>
      </c>
      <c r="I249" s="5">
        <v>0</v>
      </c>
      <c r="J249" s="5" t="s">
        <v>58</v>
      </c>
      <c r="K249" s="5">
        <v>0</v>
      </c>
      <c r="L249" s="5">
        <v>0</v>
      </c>
      <c r="M249" s="102"/>
    </row>
    <row r="250" spans="1:13" s="3" customFormat="1" ht="15.75" customHeight="1" x14ac:dyDescent="0.25">
      <c r="A250" s="113">
        <v>28</v>
      </c>
      <c r="B250" s="114" t="s">
        <v>118</v>
      </c>
      <c r="C250" s="114" t="s">
        <v>359</v>
      </c>
      <c r="D250" s="36">
        <v>2019</v>
      </c>
      <c r="E250" s="42">
        <f>SUM(F250:I250)</f>
        <v>0</v>
      </c>
      <c r="F250" s="13">
        <v>0</v>
      </c>
      <c r="G250" s="13">
        <v>0</v>
      </c>
      <c r="H250" s="13">
        <v>0</v>
      </c>
      <c r="I250" s="13">
        <v>0</v>
      </c>
      <c r="J250" s="5" t="s">
        <v>58</v>
      </c>
      <c r="K250" s="13">
        <v>0</v>
      </c>
      <c r="L250" s="13">
        <v>0</v>
      </c>
      <c r="M250" s="102" t="s">
        <v>79</v>
      </c>
    </row>
    <row r="251" spans="1:13" s="3" customFormat="1" ht="15.6" x14ac:dyDescent="0.25">
      <c r="A251" s="98"/>
      <c r="B251" s="99"/>
      <c r="C251" s="99"/>
      <c r="D251" s="36">
        <v>2020</v>
      </c>
      <c r="E251" s="42">
        <f t="shared" ref="E251:E256" si="120">SUM(F251:I251)</f>
        <v>0</v>
      </c>
      <c r="F251" s="16">
        <v>0</v>
      </c>
      <c r="G251" s="16">
        <v>0</v>
      </c>
      <c r="H251" s="16">
        <v>0</v>
      </c>
      <c r="I251" s="13">
        <v>0</v>
      </c>
      <c r="J251" s="5" t="s">
        <v>58</v>
      </c>
      <c r="K251" s="13">
        <v>0</v>
      </c>
      <c r="L251" s="13">
        <v>0</v>
      </c>
      <c r="M251" s="102"/>
    </row>
    <row r="252" spans="1:13" s="3" customFormat="1" ht="15.6" x14ac:dyDescent="0.25">
      <c r="A252" s="98"/>
      <c r="B252" s="99"/>
      <c r="C252" s="99"/>
      <c r="D252" s="36">
        <v>2021</v>
      </c>
      <c r="E252" s="42">
        <f t="shared" si="120"/>
        <v>0</v>
      </c>
      <c r="F252" s="16">
        <v>0</v>
      </c>
      <c r="G252" s="16">
        <v>0</v>
      </c>
      <c r="H252" s="16">
        <v>0</v>
      </c>
      <c r="I252" s="13">
        <v>0</v>
      </c>
      <c r="J252" s="5" t="s">
        <v>58</v>
      </c>
      <c r="K252" s="13">
        <v>0</v>
      </c>
      <c r="L252" s="13">
        <v>0</v>
      </c>
      <c r="M252" s="102"/>
    </row>
    <row r="253" spans="1:13" s="3" customFormat="1" ht="15.6" x14ac:dyDescent="0.25">
      <c r="A253" s="98"/>
      <c r="B253" s="99"/>
      <c r="C253" s="99"/>
      <c r="D253" s="36">
        <v>2022</v>
      </c>
      <c r="E253" s="42">
        <f t="shared" si="120"/>
        <v>2100</v>
      </c>
      <c r="F253" s="16">
        <v>0</v>
      </c>
      <c r="G253" s="16">
        <v>1995</v>
      </c>
      <c r="H253" s="16">
        <v>105</v>
      </c>
      <c r="I253" s="13">
        <v>0</v>
      </c>
      <c r="J253" s="13" t="s">
        <v>58</v>
      </c>
      <c r="K253" s="13">
        <v>0</v>
      </c>
      <c r="L253" s="13">
        <v>0</v>
      </c>
      <c r="M253" s="102"/>
    </row>
    <row r="254" spans="1:13" s="3" customFormat="1" ht="15.6" x14ac:dyDescent="0.25">
      <c r="A254" s="98"/>
      <c r="B254" s="99"/>
      <c r="C254" s="99"/>
      <c r="D254" s="36">
        <v>2023</v>
      </c>
      <c r="E254" s="42">
        <f t="shared" si="120"/>
        <v>0</v>
      </c>
      <c r="F254" s="16">
        <v>0</v>
      </c>
      <c r="G254" s="16">
        <v>0</v>
      </c>
      <c r="H254" s="16">
        <v>0</v>
      </c>
      <c r="I254" s="13">
        <v>0</v>
      </c>
      <c r="J254" s="5" t="s">
        <v>58</v>
      </c>
      <c r="K254" s="13">
        <v>0</v>
      </c>
      <c r="L254" s="13">
        <v>0</v>
      </c>
      <c r="M254" s="102"/>
    </row>
    <row r="255" spans="1:13" s="3" customFormat="1" ht="15.6" x14ac:dyDescent="0.25">
      <c r="A255" s="98"/>
      <c r="B255" s="99"/>
      <c r="C255" s="99"/>
      <c r="D255" s="36">
        <v>2024</v>
      </c>
      <c r="E255" s="42">
        <f t="shared" si="120"/>
        <v>0</v>
      </c>
      <c r="F255" s="16">
        <v>0</v>
      </c>
      <c r="G255" s="16">
        <v>0</v>
      </c>
      <c r="H255" s="16">
        <v>0</v>
      </c>
      <c r="I255" s="13">
        <v>0</v>
      </c>
      <c r="J255" s="5" t="s">
        <v>58</v>
      </c>
      <c r="K255" s="13">
        <v>0</v>
      </c>
      <c r="L255" s="13">
        <v>0</v>
      </c>
      <c r="M255" s="102"/>
    </row>
    <row r="256" spans="1:13" s="3" customFormat="1" ht="15.6" x14ac:dyDescent="0.25">
      <c r="A256" s="98"/>
      <c r="B256" s="99"/>
      <c r="C256" s="99"/>
      <c r="D256" s="36" t="s">
        <v>33</v>
      </c>
      <c r="E256" s="42">
        <f t="shared" si="120"/>
        <v>0</v>
      </c>
      <c r="F256" s="16">
        <v>0</v>
      </c>
      <c r="G256" s="16">
        <v>0</v>
      </c>
      <c r="H256" s="16">
        <v>0</v>
      </c>
      <c r="I256" s="13">
        <v>0</v>
      </c>
      <c r="J256" s="5" t="s">
        <v>58</v>
      </c>
      <c r="K256" s="13">
        <v>0</v>
      </c>
      <c r="L256" s="13">
        <v>0</v>
      </c>
      <c r="M256" s="102"/>
    </row>
    <row r="257" spans="1:13" s="3" customFormat="1" ht="15.6" x14ac:dyDescent="0.25">
      <c r="A257" s="98"/>
      <c r="B257" s="99"/>
      <c r="C257" s="99"/>
      <c r="D257" s="18" t="s">
        <v>10</v>
      </c>
      <c r="E257" s="5">
        <f>SUM(E250:E256)</f>
        <v>2100</v>
      </c>
      <c r="F257" s="5">
        <f t="shared" ref="F257" si="121">SUM(F250:F256)</f>
        <v>0</v>
      </c>
      <c r="G257" s="5">
        <f t="shared" ref="G257" si="122">SUM(G250:G256)</f>
        <v>1995</v>
      </c>
      <c r="H257" s="5">
        <f t="shared" ref="H257" si="123">SUM(H250:H256)</f>
        <v>105</v>
      </c>
      <c r="I257" s="5">
        <v>0</v>
      </c>
      <c r="J257" s="5" t="s">
        <v>58</v>
      </c>
      <c r="K257" s="5">
        <v>0</v>
      </c>
      <c r="L257" s="5">
        <v>0</v>
      </c>
      <c r="M257" s="102"/>
    </row>
    <row r="258" spans="1:13" s="3" customFormat="1" ht="15.75" customHeight="1" x14ac:dyDescent="0.25">
      <c r="A258" s="113">
        <v>29</v>
      </c>
      <c r="B258" s="114" t="s">
        <v>119</v>
      </c>
      <c r="C258" s="114" t="s">
        <v>359</v>
      </c>
      <c r="D258" s="36">
        <v>2019</v>
      </c>
      <c r="E258" s="42">
        <f>SUM(F258:I258)</f>
        <v>0</v>
      </c>
      <c r="F258" s="13">
        <v>0</v>
      </c>
      <c r="G258" s="13">
        <v>0</v>
      </c>
      <c r="H258" s="13">
        <v>0</v>
      </c>
      <c r="I258" s="13">
        <v>0</v>
      </c>
      <c r="J258" s="5" t="s">
        <v>58</v>
      </c>
      <c r="K258" s="13">
        <v>0</v>
      </c>
      <c r="L258" s="13">
        <v>0</v>
      </c>
      <c r="M258" s="102" t="s">
        <v>79</v>
      </c>
    </row>
    <row r="259" spans="1:13" s="3" customFormat="1" ht="15.6" x14ac:dyDescent="0.25">
      <c r="A259" s="98"/>
      <c r="B259" s="99"/>
      <c r="C259" s="99"/>
      <c r="D259" s="36">
        <v>2020</v>
      </c>
      <c r="E259" s="42">
        <f t="shared" ref="E259:E264" si="124">SUM(F259:I259)</f>
        <v>0</v>
      </c>
      <c r="F259" s="16">
        <v>0</v>
      </c>
      <c r="G259" s="16">
        <v>0</v>
      </c>
      <c r="H259" s="16">
        <v>0</v>
      </c>
      <c r="I259" s="13">
        <v>0</v>
      </c>
      <c r="J259" s="5" t="s">
        <v>58</v>
      </c>
      <c r="K259" s="13">
        <v>0</v>
      </c>
      <c r="L259" s="13">
        <v>0</v>
      </c>
      <c r="M259" s="102"/>
    </row>
    <row r="260" spans="1:13" s="3" customFormat="1" ht="15.6" x14ac:dyDescent="0.25">
      <c r="A260" s="98"/>
      <c r="B260" s="99"/>
      <c r="C260" s="99"/>
      <c r="D260" s="36">
        <v>2021</v>
      </c>
      <c r="E260" s="42">
        <f t="shared" si="124"/>
        <v>0</v>
      </c>
      <c r="F260" s="16">
        <v>0</v>
      </c>
      <c r="G260" s="16">
        <v>0</v>
      </c>
      <c r="H260" s="16">
        <v>0</v>
      </c>
      <c r="I260" s="13">
        <v>0</v>
      </c>
      <c r="J260" s="5" t="s">
        <v>58</v>
      </c>
      <c r="K260" s="13">
        <v>0</v>
      </c>
      <c r="L260" s="13">
        <v>0</v>
      </c>
      <c r="M260" s="102"/>
    </row>
    <row r="261" spans="1:13" s="3" customFormat="1" ht="15.6" x14ac:dyDescent="0.25">
      <c r="A261" s="98"/>
      <c r="B261" s="99"/>
      <c r="C261" s="99"/>
      <c r="D261" s="36">
        <v>2022</v>
      </c>
      <c r="E261" s="42">
        <f t="shared" si="124"/>
        <v>2100</v>
      </c>
      <c r="F261" s="16">
        <v>0</v>
      </c>
      <c r="G261" s="16">
        <v>1995</v>
      </c>
      <c r="H261" s="16">
        <v>105</v>
      </c>
      <c r="I261" s="13">
        <v>0</v>
      </c>
      <c r="J261" s="13" t="s">
        <v>58</v>
      </c>
      <c r="K261" s="13">
        <v>0</v>
      </c>
      <c r="L261" s="13">
        <v>0</v>
      </c>
      <c r="M261" s="102"/>
    </row>
    <row r="262" spans="1:13" s="3" customFormat="1" ht="15.6" x14ac:dyDescent="0.25">
      <c r="A262" s="98"/>
      <c r="B262" s="99"/>
      <c r="C262" s="99"/>
      <c r="D262" s="36">
        <v>2023</v>
      </c>
      <c r="E262" s="42">
        <f t="shared" si="124"/>
        <v>0</v>
      </c>
      <c r="F262" s="16">
        <v>0</v>
      </c>
      <c r="G262" s="16">
        <v>0</v>
      </c>
      <c r="H262" s="16">
        <v>0</v>
      </c>
      <c r="I262" s="13">
        <v>0</v>
      </c>
      <c r="J262" s="5" t="s">
        <v>58</v>
      </c>
      <c r="K262" s="13">
        <v>0</v>
      </c>
      <c r="L262" s="13">
        <v>0</v>
      </c>
      <c r="M262" s="102"/>
    </row>
    <row r="263" spans="1:13" s="3" customFormat="1" ht="15.6" x14ac:dyDescent="0.25">
      <c r="A263" s="98"/>
      <c r="B263" s="99"/>
      <c r="C263" s="99"/>
      <c r="D263" s="36">
        <v>2024</v>
      </c>
      <c r="E263" s="42">
        <f t="shared" si="124"/>
        <v>0</v>
      </c>
      <c r="F263" s="16">
        <v>0</v>
      </c>
      <c r="G263" s="16">
        <v>0</v>
      </c>
      <c r="H263" s="16">
        <v>0</v>
      </c>
      <c r="I263" s="13">
        <v>0</v>
      </c>
      <c r="J263" s="5" t="s">
        <v>58</v>
      </c>
      <c r="K263" s="13">
        <v>0</v>
      </c>
      <c r="L263" s="13">
        <v>0</v>
      </c>
      <c r="M263" s="102"/>
    </row>
    <row r="264" spans="1:13" s="3" customFormat="1" ht="15.6" x14ac:dyDescent="0.25">
      <c r="A264" s="98"/>
      <c r="B264" s="99"/>
      <c r="C264" s="99"/>
      <c r="D264" s="36" t="s">
        <v>33</v>
      </c>
      <c r="E264" s="42">
        <f t="shared" si="124"/>
        <v>0</v>
      </c>
      <c r="F264" s="16">
        <v>0</v>
      </c>
      <c r="G264" s="16">
        <v>0</v>
      </c>
      <c r="H264" s="16">
        <v>0</v>
      </c>
      <c r="I264" s="13">
        <v>0</v>
      </c>
      <c r="J264" s="5" t="s">
        <v>58</v>
      </c>
      <c r="K264" s="13">
        <v>0</v>
      </c>
      <c r="L264" s="13">
        <v>0</v>
      </c>
      <c r="M264" s="102"/>
    </row>
    <row r="265" spans="1:13" s="3" customFormat="1" ht="15.6" x14ac:dyDescent="0.25">
      <c r="A265" s="98"/>
      <c r="B265" s="99"/>
      <c r="C265" s="99"/>
      <c r="D265" s="18" t="s">
        <v>10</v>
      </c>
      <c r="E265" s="5">
        <f>SUM(E258:E264)</f>
        <v>2100</v>
      </c>
      <c r="F265" s="5">
        <f t="shared" ref="F265" si="125">SUM(F258:F264)</f>
        <v>0</v>
      </c>
      <c r="G265" s="5">
        <f t="shared" ref="G265" si="126">SUM(G258:G264)</f>
        <v>1995</v>
      </c>
      <c r="H265" s="5">
        <f t="shared" ref="H265" si="127">SUM(H258:H264)</f>
        <v>105</v>
      </c>
      <c r="I265" s="5">
        <v>0</v>
      </c>
      <c r="J265" s="5" t="s">
        <v>58</v>
      </c>
      <c r="K265" s="5">
        <v>0</v>
      </c>
      <c r="L265" s="5">
        <v>0</v>
      </c>
      <c r="M265" s="102"/>
    </row>
    <row r="266" spans="1:13" s="3" customFormat="1" ht="15.75" customHeight="1" x14ac:dyDescent="0.25">
      <c r="A266" s="113">
        <v>30</v>
      </c>
      <c r="B266" s="114" t="s">
        <v>120</v>
      </c>
      <c r="C266" s="114" t="s">
        <v>359</v>
      </c>
      <c r="D266" s="36">
        <v>2019</v>
      </c>
      <c r="E266" s="42">
        <f>SUM(F266:I266)</f>
        <v>0</v>
      </c>
      <c r="F266" s="13">
        <v>0</v>
      </c>
      <c r="G266" s="13">
        <v>0</v>
      </c>
      <c r="H266" s="13">
        <v>0</v>
      </c>
      <c r="I266" s="13">
        <v>0</v>
      </c>
      <c r="J266" s="5" t="s">
        <v>58</v>
      </c>
      <c r="K266" s="13">
        <v>0</v>
      </c>
      <c r="L266" s="13">
        <v>0</v>
      </c>
      <c r="M266" s="102" t="s">
        <v>79</v>
      </c>
    </row>
    <row r="267" spans="1:13" s="3" customFormat="1" ht="15.6" x14ac:dyDescent="0.25">
      <c r="A267" s="98"/>
      <c r="B267" s="99"/>
      <c r="C267" s="99"/>
      <c r="D267" s="36">
        <v>2020</v>
      </c>
      <c r="E267" s="42">
        <f t="shared" ref="E267:E272" si="128">SUM(F267:I267)</f>
        <v>0</v>
      </c>
      <c r="F267" s="16">
        <v>0</v>
      </c>
      <c r="G267" s="16">
        <v>0</v>
      </c>
      <c r="H267" s="16">
        <v>0</v>
      </c>
      <c r="I267" s="13">
        <v>0</v>
      </c>
      <c r="J267" s="5" t="s">
        <v>58</v>
      </c>
      <c r="K267" s="13">
        <v>0</v>
      </c>
      <c r="L267" s="13">
        <v>0</v>
      </c>
      <c r="M267" s="102"/>
    </row>
    <row r="268" spans="1:13" s="3" customFormat="1" ht="15.6" x14ac:dyDescent="0.25">
      <c r="A268" s="98"/>
      <c r="B268" s="99"/>
      <c r="C268" s="99"/>
      <c r="D268" s="36">
        <v>2021</v>
      </c>
      <c r="E268" s="42">
        <f t="shared" si="128"/>
        <v>0</v>
      </c>
      <c r="F268" s="16">
        <v>0</v>
      </c>
      <c r="G268" s="16">
        <v>0</v>
      </c>
      <c r="H268" s="16">
        <v>0</v>
      </c>
      <c r="I268" s="13">
        <v>0</v>
      </c>
      <c r="J268" s="5" t="s">
        <v>58</v>
      </c>
      <c r="K268" s="13">
        <v>0</v>
      </c>
      <c r="L268" s="13">
        <v>0</v>
      </c>
      <c r="M268" s="102"/>
    </row>
    <row r="269" spans="1:13" s="3" customFormat="1" ht="15.6" x14ac:dyDescent="0.25">
      <c r="A269" s="98"/>
      <c r="B269" s="99"/>
      <c r="C269" s="99"/>
      <c r="D269" s="36">
        <v>2022</v>
      </c>
      <c r="E269" s="42">
        <f t="shared" si="128"/>
        <v>1400</v>
      </c>
      <c r="F269" s="16">
        <v>0</v>
      </c>
      <c r="G269" s="16">
        <v>1330</v>
      </c>
      <c r="H269" s="16">
        <v>70</v>
      </c>
      <c r="I269" s="13">
        <v>0</v>
      </c>
      <c r="J269" s="13" t="s">
        <v>58</v>
      </c>
      <c r="K269" s="13">
        <v>0</v>
      </c>
      <c r="L269" s="13">
        <v>0</v>
      </c>
      <c r="M269" s="102"/>
    </row>
    <row r="270" spans="1:13" s="3" customFormat="1" ht="15.6" x14ac:dyDescent="0.25">
      <c r="A270" s="98"/>
      <c r="B270" s="99"/>
      <c r="C270" s="99"/>
      <c r="D270" s="36">
        <v>2023</v>
      </c>
      <c r="E270" s="42">
        <f t="shared" si="128"/>
        <v>0</v>
      </c>
      <c r="F270" s="16">
        <v>0</v>
      </c>
      <c r="G270" s="16">
        <v>0</v>
      </c>
      <c r="H270" s="16">
        <v>0</v>
      </c>
      <c r="I270" s="13">
        <v>0</v>
      </c>
      <c r="J270" s="5" t="s">
        <v>58</v>
      </c>
      <c r="K270" s="13">
        <v>0</v>
      </c>
      <c r="L270" s="13">
        <v>0</v>
      </c>
      <c r="M270" s="102"/>
    </row>
    <row r="271" spans="1:13" s="3" customFormat="1" ht="15.6" x14ac:dyDescent="0.25">
      <c r="A271" s="98"/>
      <c r="B271" s="99"/>
      <c r="C271" s="99"/>
      <c r="D271" s="36">
        <v>2024</v>
      </c>
      <c r="E271" s="42">
        <f t="shared" si="128"/>
        <v>0</v>
      </c>
      <c r="F271" s="16">
        <v>0</v>
      </c>
      <c r="G271" s="16">
        <v>0</v>
      </c>
      <c r="H271" s="16">
        <v>0</v>
      </c>
      <c r="I271" s="13">
        <v>0</v>
      </c>
      <c r="J271" s="5" t="s">
        <v>58</v>
      </c>
      <c r="K271" s="13">
        <v>0</v>
      </c>
      <c r="L271" s="13">
        <v>0</v>
      </c>
      <c r="M271" s="102"/>
    </row>
    <row r="272" spans="1:13" s="3" customFormat="1" ht="15.6" x14ac:dyDescent="0.25">
      <c r="A272" s="98"/>
      <c r="B272" s="99"/>
      <c r="C272" s="99"/>
      <c r="D272" s="36" t="s">
        <v>33</v>
      </c>
      <c r="E272" s="42">
        <f t="shared" si="128"/>
        <v>0</v>
      </c>
      <c r="F272" s="16">
        <v>0</v>
      </c>
      <c r="G272" s="16">
        <v>0</v>
      </c>
      <c r="H272" s="16">
        <v>0</v>
      </c>
      <c r="I272" s="13">
        <v>0</v>
      </c>
      <c r="J272" s="5" t="s">
        <v>58</v>
      </c>
      <c r="K272" s="13">
        <v>0</v>
      </c>
      <c r="L272" s="13">
        <v>0</v>
      </c>
      <c r="M272" s="102"/>
    </row>
    <row r="273" spans="1:13" s="3" customFormat="1" ht="15.6" x14ac:dyDescent="0.25">
      <c r="A273" s="98"/>
      <c r="B273" s="99"/>
      <c r="C273" s="99"/>
      <c r="D273" s="18" t="s">
        <v>10</v>
      </c>
      <c r="E273" s="5">
        <f>SUM(E266:E272)</f>
        <v>1400</v>
      </c>
      <c r="F273" s="5">
        <f t="shared" ref="F273" si="129">SUM(F266:F272)</f>
        <v>0</v>
      </c>
      <c r="G273" s="5">
        <f t="shared" ref="G273" si="130">SUM(G266:G272)</f>
        <v>1330</v>
      </c>
      <c r="H273" s="5">
        <f t="shared" ref="H273" si="131">SUM(H266:H272)</f>
        <v>70</v>
      </c>
      <c r="I273" s="5">
        <v>0</v>
      </c>
      <c r="J273" s="5" t="s">
        <v>58</v>
      </c>
      <c r="K273" s="5">
        <v>0</v>
      </c>
      <c r="L273" s="5">
        <v>0</v>
      </c>
      <c r="M273" s="102"/>
    </row>
    <row r="274" spans="1:13" s="3" customFormat="1" ht="15.75" customHeight="1" x14ac:dyDescent="0.25">
      <c r="A274" s="113">
        <v>31</v>
      </c>
      <c r="B274" s="114" t="s">
        <v>121</v>
      </c>
      <c r="C274" s="114" t="s">
        <v>359</v>
      </c>
      <c r="D274" s="36">
        <v>2019</v>
      </c>
      <c r="E274" s="42">
        <f>SUM(F274:I274)</f>
        <v>0</v>
      </c>
      <c r="F274" s="13">
        <v>0</v>
      </c>
      <c r="G274" s="13">
        <v>0</v>
      </c>
      <c r="H274" s="13">
        <v>0</v>
      </c>
      <c r="I274" s="13">
        <v>0</v>
      </c>
      <c r="J274" s="5" t="s">
        <v>58</v>
      </c>
      <c r="K274" s="13">
        <v>0</v>
      </c>
      <c r="L274" s="13">
        <v>0</v>
      </c>
      <c r="M274" s="102" t="s">
        <v>79</v>
      </c>
    </row>
    <row r="275" spans="1:13" s="3" customFormat="1" ht="15.6" x14ac:dyDescent="0.25">
      <c r="A275" s="98"/>
      <c r="B275" s="99"/>
      <c r="C275" s="99"/>
      <c r="D275" s="36">
        <v>2020</v>
      </c>
      <c r="E275" s="42">
        <f t="shared" ref="E275:E280" si="132">SUM(F275:I275)</f>
        <v>0</v>
      </c>
      <c r="F275" s="16">
        <v>0</v>
      </c>
      <c r="G275" s="16">
        <v>0</v>
      </c>
      <c r="H275" s="16">
        <v>0</v>
      </c>
      <c r="I275" s="13">
        <v>0</v>
      </c>
      <c r="J275" s="5" t="s">
        <v>58</v>
      </c>
      <c r="K275" s="13">
        <v>0</v>
      </c>
      <c r="L275" s="13">
        <v>0</v>
      </c>
      <c r="M275" s="102"/>
    </row>
    <row r="276" spans="1:13" s="3" customFormat="1" ht="15.6" x14ac:dyDescent="0.25">
      <c r="A276" s="98"/>
      <c r="B276" s="99"/>
      <c r="C276" s="99"/>
      <c r="D276" s="36">
        <v>2021</v>
      </c>
      <c r="E276" s="42">
        <f t="shared" si="132"/>
        <v>0</v>
      </c>
      <c r="F276" s="16">
        <v>0</v>
      </c>
      <c r="G276" s="16">
        <v>0</v>
      </c>
      <c r="H276" s="16">
        <v>0</v>
      </c>
      <c r="I276" s="13">
        <v>0</v>
      </c>
      <c r="J276" s="5" t="s">
        <v>58</v>
      </c>
      <c r="K276" s="13">
        <v>0</v>
      </c>
      <c r="L276" s="13">
        <v>0</v>
      </c>
      <c r="M276" s="102"/>
    </row>
    <row r="277" spans="1:13" s="3" customFormat="1" ht="15.6" x14ac:dyDescent="0.25">
      <c r="A277" s="98"/>
      <c r="B277" s="99"/>
      <c r="C277" s="99"/>
      <c r="D277" s="36">
        <v>2022</v>
      </c>
      <c r="E277" s="42">
        <f t="shared" si="132"/>
        <v>2100</v>
      </c>
      <c r="F277" s="16">
        <v>0</v>
      </c>
      <c r="G277" s="16">
        <v>1995</v>
      </c>
      <c r="H277" s="16">
        <v>105</v>
      </c>
      <c r="I277" s="13">
        <v>0</v>
      </c>
      <c r="J277" s="13" t="s">
        <v>58</v>
      </c>
      <c r="K277" s="13">
        <v>0</v>
      </c>
      <c r="L277" s="13">
        <v>0</v>
      </c>
      <c r="M277" s="102"/>
    </row>
    <row r="278" spans="1:13" s="3" customFormat="1" ht="15.6" x14ac:dyDescent="0.25">
      <c r="A278" s="98"/>
      <c r="B278" s="99"/>
      <c r="C278" s="99"/>
      <c r="D278" s="36">
        <v>2023</v>
      </c>
      <c r="E278" s="42">
        <f t="shared" si="132"/>
        <v>0</v>
      </c>
      <c r="F278" s="16">
        <v>0</v>
      </c>
      <c r="G278" s="16">
        <v>0</v>
      </c>
      <c r="H278" s="16">
        <v>0</v>
      </c>
      <c r="I278" s="13">
        <v>0</v>
      </c>
      <c r="J278" s="5" t="s">
        <v>58</v>
      </c>
      <c r="K278" s="13">
        <v>0</v>
      </c>
      <c r="L278" s="13">
        <v>0</v>
      </c>
      <c r="M278" s="102"/>
    </row>
    <row r="279" spans="1:13" s="3" customFormat="1" ht="15.6" x14ac:dyDescent="0.25">
      <c r="A279" s="98"/>
      <c r="B279" s="99"/>
      <c r="C279" s="99"/>
      <c r="D279" s="36">
        <v>2024</v>
      </c>
      <c r="E279" s="42">
        <f t="shared" si="132"/>
        <v>0</v>
      </c>
      <c r="F279" s="16">
        <v>0</v>
      </c>
      <c r="G279" s="16">
        <v>0</v>
      </c>
      <c r="H279" s="16">
        <v>0</v>
      </c>
      <c r="I279" s="13">
        <v>0</v>
      </c>
      <c r="J279" s="5" t="s">
        <v>58</v>
      </c>
      <c r="K279" s="13">
        <v>0</v>
      </c>
      <c r="L279" s="13">
        <v>0</v>
      </c>
      <c r="M279" s="102"/>
    </row>
    <row r="280" spans="1:13" s="3" customFormat="1" ht="15.6" x14ac:dyDescent="0.25">
      <c r="A280" s="98"/>
      <c r="B280" s="99"/>
      <c r="C280" s="99"/>
      <c r="D280" s="36" t="s">
        <v>33</v>
      </c>
      <c r="E280" s="42">
        <f t="shared" si="132"/>
        <v>0</v>
      </c>
      <c r="F280" s="16">
        <v>0</v>
      </c>
      <c r="G280" s="16">
        <v>0</v>
      </c>
      <c r="H280" s="16">
        <v>0</v>
      </c>
      <c r="I280" s="13">
        <v>0</v>
      </c>
      <c r="J280" s="5" t="s">
        <v>58</v>
      </c>
      <c r="K280" s="13">
        <v>0</v>
      </c>
      <c r="L280" s="13">
        <v>0</v>
      </c>
      <c r="M280" s="102"/>
    </row>
    <row r="281" spans="1:13" s="3" customFormat="1" ht="15.6" x14ac:dyDescent="0.25">
      <c r="A281" s="98"/>
      <c r="B281" s="99"/>
      <c r="C281" s="99"/>
      <c r="D281" s="18" t="s">
        <v>10</v>
      </c>
      <c r="E281" s="5">
        <f>SUM(E274:E280)</f>
        <v>2100</v>
      </c>
      <c r="F281" s="5">
        <f t="shared" ref="F281" si="133">SUM(F274:F280)</f>
        <v>0</v>
      </c>
      <c r="G281" s="5">
        <f t="shared" ref="G281" si="134">SUM(G274:G280)</f>
        <v>1995</v>
      </c>
      <c r="H281" s="5">
        <f t="shared" ref="H281" si="135">SUM(H274:H280)</f>
        <v>105</v>
      </c>
      <c r="I281" s="5">
        <v>0</v>
      </c>
      <c r="J281" s="5" t="s">
        <v>58</v>
      </c>
      <c r="K281" s="5">
        <v>0</v>
      </c>
      <c r="L281" s="5">
        <v>0</v>
      </c>
      <c r="M281" s="102"/>
    </row>
    <row r="282" spans="1:13" s="3" customFormat="1" ht="15.75" customHeight="1" x14ac:dyDescent="0.25">
      <c r="A282" s="113">
        <v>32</v>
      </c>
      <c r="B282" s="114" t="s">
        <v>122</v>
      </c>
      <c r="C282" s="114" t="s">
        <v>359</v>
      </c>
      <c r="D282" s="36">
        <v>2019</v>
      </c>
      <c r="E282" s="42">
        <f>SUM(F282:I282)</f>
        <v>0</v>
      </c>
      <c r="F282" s="13">
        <v>0</v>
      </c>
      <c r="G282" s="13">
        <v>0</v>
      </c>
      <c r="H282" s="13">
        <v>0</v>
      </c>
      <c r="I282" s="13">
        <v>0</v>
      </c>
      <c r="J282" s="5" t="s">
        <v>58</v>
      </c>
      <c r="K282" s="13">
        <v>0</v>
      </c>
      <c r="L282" s="13">
        <v>0</v>
      </c>
      <c r="M282" s="102" t="s">
        <v>79</v>
      </c>
    </row>
    <row r="283" spans="1:13" s="3" customFormat="1" ht="15.6" x14ac:dyDescent="0.25">
      <c r="A283" s="98"/>
      <c r="B283" s="99"/>
      <c r="C283" s="99"/>
      <c r="D283" s="36">
        <v>2020</v>
      </c>
      <c r="E283" s="42">
        <f t="shared" ref="E283:E288" si="136">SUM(F283:I283)</f>
        <v>0</v>
      </c>
      <c r="F283" s="16">
        <v>0</v>
      </c>
      <c r="G283" s="16">
        <v>0</v>
      </c>
      <c r="H283" s="16">
        <v>0</v>
      </c>
      <c r="I283" s="13">
        <v>0</v>
      </c>
      <c r="J283" s="5" t="s">
        <v>58</v>
      </c>
      <c r="K283" s="13">
        <v>0</v>
      </c>
      <c r="L283" s="13">
        <v>0</v>
      </c>
      <c r="M283" s="102"/>
    </row>
    <row r="284" spans="1:13" s="3" customFormat="1" ht="15.6" x14ac:dyDescent="0.25">
      <c r="A284" s="98"/>
      <c r="B284" s="99"/>
      <c r="C284" s="99"/>
      <c r="D284" s="36">
        <v>2021</v>
      </c>
      <c r="E284" s="42">
        <f t="shared" si="136"/>
        <v>0</v>
      </c>
      <c r="F284" s="16">
        <v>0</v>
      </c>
      <c r="G284" s="16">
        <v>0</v>
      </c>
      <c r="H284" s="16">
        <v>0</v>
      </c>
      <c r="I284" s="13">
        <v>0</v>
      </c>
      <c r="J284" s="5" t="s">
        <v>58</v>
      </c>
      <c r="K284" s="13">
        <v>0</v>
      </c>
      <c r="L284" s="13">
        <v>0</v>
      </c>
      <c r="M284" s="102"/>
    </row>
    <row r="285" spans="1:13" s="3" customFormat="1" ht="15.6" x14ac:dyDescent="0.25">
      <c r="A285" s="98"/>
      <c r="B285" s="99"/>
      <c r="C285" s="99"/>
      <c r="D285" s="36">
        <v>2022</v>
      </c>
      <c r="E285" s="42">
        <f t="shared" si="136"/>
        <v>2100</v>
      </c>
      <c r="F285" s="16">
        <v>0</v>
      </c>
      <c r="G285" s="16">
        <v>1995</v>
      </c>
      <c r="H285" s="16">
        <v>105</v>
      </c>
      <c r="I285" s="13">
        <v>0</v>
      </c>
      <c r="J285" s="13" t="s">
        <v>58</v>
      </c>
      <c r="K285" s="13">
        <v>0</v>
      </c>
      <c r="L285" s="13">
        <v>0</v>
      </c>
      <c r="M285" s="102"/>
    </row>
    <row r="286" spans="1:13" s="3" customFormat="1" ht="15.6" x14ac:dyDescent="0.25">
      <c r="A286" s="98"/>
      <c r="B286" s="99"/>
      <c r="C286" s="99"/>
      <c r="D286" s="36">
        <v>2023</v>
      </c>
      <c r="E286" s="42">
        <f t="shared" si="136"/>
        <v>0</v>
      </c>
      <c r="F286" s="16">
        <v>0</v>
      </c>
      <c r="G286" s="16">
        <v>0</v>
      </c>
      <c r="H286" s="16">
        <v>0</v>
      </c>
      <c r="I286" s="13">
        <v>0</v>
      </c>
      <c r="J286" s="5" t="s">
        <v>58</v>
      </c>
      <c r="K286" s="13">
        <v>0</v>
      </c>
      <c r="L286" s="13">
        <v>0</v>
      </c>
      <c r="M286" s="102"/>
    </row>
    <row r="287" spans="1:13" s="3" customFormat="1" ht="15.6" x14ac:dyDescent="0.25">
      <c r="A287" s="98"/>
      <c r="B287" s="99"/>
      <c r="C287" s="99"/>
      <c r="D287" s="36">
        <v>2024</v>
      </c>
      <c r="E287" s="42">
        <f t="shared" si="136"/>
        <v>0</v>
      </c>
      <c r="F287" s="16">
        <v>0</v>
      </c>
      <c r="G287" s="16">
        <v>0</v>
      </c>
      <c r="H287" s="16">
        <v>0</v>
      </c>
      <c r="I287" s="13">
        <v>0</v>
      </c>
      <c r="J287" s="5" t="s">
        <v>58</v>
      </c>
      <c r="K287" s="13">
        <v>0</v>
      </c>
      <c r="L287" s="13">
        <v>0</v>
      </c>
      <c r="M287" s="102"/>
    </row>
    <row r="288" spans="1:13" s="3" customFormat="1" ht="15.6" x14ac:dyDescent="0.25">
      <c r="A288" s="98"/>
      <c r="B288" s="99"/>
      <c r="C288" s="99"/>
      <c r="D288" s="36" t="s">
        <v>33</v>
      </c>
      <c r="E288" s="42">
        <f t="shared" si="136"/>
        <v>0</v>
      </c>
      <c r="F288" s="16">
        <v>0</v>
      </c>
      <c r="G288" s="16">
        <v>0</v>
      </c>
      <c r="H288" s="16">
        <v>0</v>
      </c>
      <c r="I288" s="13">
        <v>0</v>
      </c>
      <c r="J288" s="5" t="s">
        <v>58</v>
      </c>
      <c r="K288" s="13">
        <v>0</v>
      </c>
      <c r="L288" s="13">
        <v>0</v>
      </c>
      <c r="M288" s="102"/>
    </row>
    <row r="289" spans="1:13" s="3" customFormat="1" ht="15.6" x14ac:dyDescent="0.25">
      <c r="A289" s="98"/>
      <c r="B289" s="99"/>
      <c r="C289" s="99"/>
      <c r="D289" s="18" t="s">
        <v>10</v>
      </c>
      <c r="E289" s="5">
        <f>SUM(E282:E288)</f>
        <v>2100</v>
      </c>
      <c r="F289" s="5">
        <f t="shared" ref="F289" si="137">SUM(F282:F288)</f>
        <v>0</v>
      </c>
      <c r="G289" s="5">
        <f t="shared" ref="G289" si="138">SUM(G282:G288)</f>
        <v>1995</v>
      </c>
      <c r="H289" s="5">
        <f t="shared" ref="H289" si="139">SUM(H282:H288)</f>
        <v>105</v>
      </c>
      <c r="I289" s="5">
        <v>0</v>
      </c>
      <c r="J289" s="5" t="s">
        <v>58</v>
      </c>
      <c r="K289" s="5">
        <v>0</v>
      </c>
      <c r="L289" s="5">
        <v>0</v>
      </c>
      <c r="M289" s="102"/>
    </row>
    <row r="290" spans="1:13" s="3" customFormat="1" ht="15.75" customHeight="1" x14ac:dyDescent="0.25">
      <c r="A290" s="113">
        <v>33</v>
      </c>
      <c r="B290" s="114" t="s">
        <v>123</v>
      </c>
      <c r="C290" s="114" t="s">
        <v>359</v>
      </c>
      <c r="D290" s="36">
        <v>2019</v>
      </c>
      <c r="E290" s="42">
        <f>SUM(F290:I290)</f>
        <v>0</v>
      </c>
      <c r="F290" s="13">
        <v>0</v>
      </c>
      <c r="G290" s="13">
        <v>0</v>
      </c>
      <c r="H290" s="13">
        <v>0</v>
      </c>
      <c r="I290" s="13">
        <v>0</v>
      </c>
      <c r="J290" s="5" t="s">
        <v>58</v>
      </c>
      <c r="K290" s="13">
        <v>0</v>
      </c>
      <c r="L290" s="13">
        <v>0</v>
      </c>
      <c r="M290" s="102" t="s">
        <v>79</v>
      </c>
    </row>
    <row r="291" spans="1:13" s="3" customFormat="1" ht="15.6" x14ac:dyDescent="0.25">
      <c r="A291" s="98"/>
      <c r="B291" s="99"/>
      <c r="C291" s="99"/>
      <c r="D291" s="36">
        <v>2020</v>
      </c>
      <c r="E291" s="42">
        <f t="shared" ref="E291:E296" si="140">SUM(F291:I291)</f>
        <v>0</v>
      </c>
      <c r="F291" s="16">
        <v>0</v>
      </c>
      <c r="G291" s="16">
        <v>0</v>
      </c>
      <c r="H291" s="16">
        <v>0</v>
      </c>
      <c r="I291" s="13">
        <v>0</v>
      </c>
      <c r="J291" s="5" t="s">
        <v>58</v>
      </c>
      <c r="K291" s="13">
        <v>0</v>
      </c>
      <c r="L291" s="13">
        <v>0</v>
      </c>
      <c r="M291" s="102"/>
    </row>
    <row r="292" spans="1:13" s="3" customFormat="1" ht="15.6" x14ac:dyDescent="0.25">
      <c r="A292" s="98"/>
      <c r="B292" s="99"/>
      <c r="C292" s="99"/>
      <c r="D292" s="36">
        <v>2021</v>
      </c>
      <c r="E292" s="42">
        <f t="shared" si="140"/>
        <v>0</v>
      </c>
      <c r="F292" s="16">
        <v>0</v>
      </c>
      <c r="G292" s="16">
        <v>0</v>
      </c>
      <c r="H292" s="16">
        <v>0</v>
      </c>
      <c r="I292" s="13">
        <v>0</v>
      </c>
      <c r="J292" s="5" t="s">
        <v>58</v>
      </c>
      <c r="K292" s="13">
        <v>0</v>
      </c>
      <c r="L292" s="13">
        <v>0</v>
      </c>
      <c r="M292" s="102"/>
    </row>
    <row r="293" spans="1:13" s="3" customFormat="1" ht="15.6" x14ac:dyDescent="0.25">
      <c r="A293" s="98"/>
      <c r="B293" s="99"/>
      <c r="C293" s="99"/>
      <c r="D293" s="36">
        <v>2022</v>
      </c>
      <c r="E293" s="42">
        <f t="shared" si="140"/>
        <v>0</v>
      </c>
      <c r="F293" s="16">
        <v>0</v>
      </c>
      <c r="G293" s="16">
        <v>0</v>
      </c>
      <c r="H293" s="16">
        <v>0</v>
      </c>
      <c r="I293" s="13">
        <v>0</v>
      </c>
      <c r="J293" s="13" t="s">
        <v>58</v>
      </c>
      <c r="K293" s="13">
        <v>0</v>
      </c>
      <c r="L293" s="13">
        <v>0</v>
      </c>
      <c r="M293" s="102"/>
    </row>
    <row r="294" spans="1:13" s="3" customFormat="1" ht="15.6" x14ac:dyDescent="0.25">
      <c r="A294" s="98"/>
      <c r="B294" s="99"/>
      <c r="C294" s="99"/>
      <c r="D294" s="36">
        <v>2023</v>
      </c>
      <c r="E294" s="42">
        <f t="shared" si="140"/>
        <v>2300</v>
      </c>
      <c r="F294" s="16">
        <v>0</v>
      </c>
      <c r="G294" s="16">
        <v>2185</v>
      </c>
      <c r="H294" s="16">
        <v>115</v>
      </c>
      <c r="I294" s="13">
        <v>0</v>
      </c>
      <c r="J294" s="5" t="s">
        <v>58</v>
      </c>
      <c r="K294" s="13">
        <v>0</v>
      </c>
      <c r="L294" s="13">
        <v>0</v>
      </c>
      <c r="M294" s="102"/>
    </row>
    <row r="295" spans="1:13" s="3" customFormat="1" ht="15.6" x14ac:dyDescent="0.25">
      <c r="A295" s="98"/>
      <c r="B295" s="99"/>
      <c r="C295" s="99"/>
      <c r="D295" s="36">
        <v>2024</v>
      </c>
      <c r="E295" s="42">
        <f t="shared" si="140"/>
        <v>0</v>
      </c>
      <c r="F295" s="16">
        <v>0</v>
      </c>
      <c r="G295" s="16">
        <v>0</v>
      </c>
      <c r="H295" s="16">
        <v>0</v>
      </c>
      <c r="I295" s="13">
        <v>0</v>
      </c>
      <c r="J295" s="5" t="s">
        <v>58</v>
      </c>
      <c r="K295" s="13">
        <v>0</v>
      </c>
      <c r="L295" s="13">
        <v>0</v>
      </c>
      <c r="M295" s="102"/>
    </row>
    <row r="296" spans="1:13" s="3" customFormat="1" ht="15.6" x14ac:dyDescent="0.25">
      <c r="A296" s="98"/>
      <c r="B296" s="99"/>
      <c r="C296" s="99"/>
      <c r="D296" s="36" t="s">
        <v>33</v>
      </c>
      <c r="E296" s="42">
        <f t="shared" si="140"/>
        <v>0</v>
      </c>
      <c r="F296" s="16">
        <v>0</v>
      </c>
      <c r="G296" s="16">
        <v>0</v>
      </c>
      <c r="H296" s="16">
        <v>0</v>
      </c>
      <c r="I296" s="13">
        <v>0</v>
      </c>
      <c r="J296" s="5" t="s">
        <v>58</v>
      </c>
      <c r="K296" s="13">
        <v>0</v>
      </c>
      <c r="L296" s="13">
        <v>0</v>
      </c>
      <c r="M296" s="102"/>
    </row>
    <row r="297" spans="1:13" s="3" customFormat="1" ht="15.6" x14ac:dyDescent="0.25">
      <c r="A297" s="98"/>
      <c r="B297" s="99"/>
      <c r="C297" s="99"/>
      <c r="D297" s="18" t="s">
        <v>10</v>
      </c>
      <c r="E297" s="5">
        <f>SUM(E290:E296)</f>
        <v>2300</v>
      </c>
      <c r="F297" s="5">
        <f t="shared" ref="F297" si="141">SUM(F290:F296)</f>
        <v>0</v>
      </c>
      <c r="G297" s="5">
        <f t="shared" ref="G297" si="142">SUM(G290:G296)</f>
        <v>2185</v>
      </c>
      <c r="H297" s="5">
        <f t="shared" ref="H297" si="143">SUM(H290:H296)</f>
        <v>115</v>
      </c>
      <c r="I297" s="5">
        <v>0</v>
      </c>
      <c r="J297" s="5" t="s">
        <v>58</v>
      </c>
      <c r="K297" s="5">
        <v>0</v>
      </c>
      <c r="L297" s="5">
        <v>0</v>
      </c>
      <c r="M297" s="102"/>
    </row>
    <row r="298" spans="1:13" s="3" customFormat="1" ht="15.6" x14ac:dyDescent="0.25">
      <c r="A298" s="103" t="s">
        <v>49</v>
      </c>
      <c r="B298" s="103"/>
      <c r="C298" s="103"/>
      <c r="D298" s="103"/>
      <c r="E298" s="103"/>
      <c r="F298" s="103"/>
      <c r="G298" s="103"/>
      <c r="H298" s="103"/>
      <c r="I298" s="103"/>
      <c r="J298" s="103"/>
      <c r="K298" s="103"/>
      <c r="L298" s="103"/>
      <c r="M298" s="103"/>
    </row>
    <row r="299" spans="1:13" s="3" customFormat="1" ht="15.6" x14ac:dyDescent="0.25">
      <c r="A299" s="103"/>
      <c r="B299" s="103" t="s">
        <v>25</v>
      </c>
      <c r="C299" s="103"/>
      <c r="D299" s="85">
        <v>2019</v>
      </c>
      <c r="E299" s="25">
        <f>E307+E315+E323+E331+E339+E347+E355+E363+E371+E379+E387+E395+E403+E411+E419</f>
        <v>26139.200000000001</v>
      </c>
      <c r="F299" s="25">
        <f>F307+F315+F323+F331+F339+F347+F355+F363+F371+F379+F387+F395+F403+F411+F419</f>
        <v>26000</v>
      </c>
      <c r="G299" s="25">
        <f t="shared" ref="G299:I299" si="144">G307+G315+G323+G331+G339+G347+G355+G363+G371+G379+G387+G395+G403+G411+G419</f>
        <v>0</v>
      </c>
      <c r="H299" s="25">
        <f t="shared" si="144"/>
        <v>139.19999999999999</v>
      </c>
      <c r="I299" s="25">
        <f t="shared" si="144"/>
        <v>0</v>
      </c>
      <c r="J299" s="25" t="s">
        <v>56</v>
      </c>
      <c r="K299" s="25">
        <f t="shared" ref="K299:L305" si="145">K307+K411+K419</f>
        <v>0</v>
      </c>
      <c r="L299" s="43">
        <f t="shared" si="145"/>
        <v>1</v>
      </c>
      <c r="M299" s="123" t="s">
        <v>62</v>
      </c>
    </row>
    <row r="300" spans="1:13" s="3" customFormat="1" ht="15.6" x14ac:dyDescent="0.25">
      <c r="A300" s="103"/>
      <c r="B300" s="103"/>
      <c r="C300" s="103"/>
      <c r="D300" s="85">
        <v>2020</v>
      </c>
      <c r="E300" s="25">
        <f t="shared" ref="E300:I300" si="146">E308+E316+E324+E332+E340+E348+E356+E364+E372+E380+E388+E396+E404+E412+E420</f>
        <v>26160</v>
      </c>
      <c r="F300" s="25">
        <f t="shared" si="146"/>
        <v>26000</v>
      </c>
      <c r="G300" s="25">
        <f t="shared" si="146"/>
        <v>0</v>
      </c>
      <c r="H300" s="25">
        <f t="shared" si="146"/>
        <v>160</v>
      </c>
      <c r="I300" s="25">
        <f t="shared" si="146"/>
        <v>0</v>
      </c>
      <c r="J300" s="25" t="s">
        <v>56</v>
      </c>
      <c r="K300" s="25">
        <f t="shared" si="145"/>
        <v>0</v>
      </c>
      <c r="L300" s="43">
        <f t="shared" si="145"/>
        <v>1</v>
      </c>
      <c r="M300" s="123"/>
    </row>
    <row r="301" spans="1:13" s="3" customFormat="1" ht="15.6" x14ac:dyDescent="0.25">
      <c r="A301" s="103"/>
      <c r="B301" s="103"/>
      <c r="C301" s="103"/>
      <c r="D301" s="85">
        <v>2021</v>
      </c>
      <c r="E301" s="25">
        <f t="shared" ref="E301:I301" si="147">E309+E317+E325+E333+E341+E349+E357+E365+E373+E381+E389+E397+E405+E413+E421</f>
        <v>19660</v>
      </c>
      <c r="F301" s="25">
        <f t="shared" si="147"/>
        <v>19500</v>
      </c>
      <c r="G301" s="25">
        <f t="shared" si="147"/>
        <v>0</v>
      </c>
      <c r="H301" s="25">
        <f t="shared" si="147"/>
        <v>160</v>
      </c>
      <c r="I301" s="25">
        <f t="shared" si="147"/>
        <v>0</v>
      </c>
      <c r="J301" s="25" t="s">
        <v>56</v>
      </c>
      <c r="K301" s="25">
        <f t="shared" si="145"/>
        <v>0</v>
      </c>
      <c r="L301" s="43">
        <f t="shared" si="145"/>
        <v>1</v>
      </c>
      <c r="M301" s="123"/>
    </row>
    <row r="302" spans="1:13" s="3" customFormat="1" ht="15.6" x14ac:dyDescent="0.25">
      <c r="A302" s="103"/>
      <c r="B302" s="103"/>
      <c r="C302" s="103"/>
      <c r="D302" s="85">
        <v>2022</v>
      </c>
      <c r="E302" s="25">
        <f t="shared" ref="E302:I302" si="148">E310+E318+E326+E334+E342+E350+E358+E366+E374+E382+E390+E398+E406+E414+E422</f>
        <v>6500</v>
      </c>
      <c r="F302" s="25">
        <f t="shared" si="148"/>
        <v>6500</v>
      </c>
      <c r="G302" s="25">
        <f t="shared" si="148"/>
        <v>0</v>
      </c>
      <c r="H302" s="25">
        <f t="shared" si="148"/>
        <v>0</v>
      </c>
      <c r="I302" s="25">
        <f t="shared" si="148"/>
        <v>0</v>
      </c>
      <c r="J302" s="25" t="s">
        <v>56</v>
      </c>
      <c r="K302" s="25">
        <f t="shared" si="145"/>
        <v>0</v>
      </c>
      <c r="L302" s="43">
        <f t="shared" si="145"/>
        <v>0</v>
      </c>
      <c r="M302" s="123"/>
    </row>
    <row r="303" spans="1:13" s="3" customFormat="1" ht="15.6" x14ac:dyDescent="0.25">
      <c r="A303" s="103"/>
      <c r="B303" s="103"/>
      <c r="C303" s="103"/>
      <c r="D303" s="85">
        <v>2023</v>
      </c>
      <c r="E303" s="25">
        <f t="shared" ref="E303:I303" si="149">E311+E319+E327+E335+E343+E351+E359+E367+E375+E383+E391+E399+E407+E415+E423</f>
        <v>6500</v>
      </c>
      <c r="F303" s="25">
        <f t="shared" si="149"/>
        <v>6500</v>
      </c>
      <c r="G303" s="25">
        <f t="shared" si="149"/>
        <v>0</v>
      </c>
      <c r="H303" s="25">
        <f t="shared" si="149"/>
        <v>0</v>
      </c>
      <c r="I303" s="25">
        <f t="shared" si="149"/>
        <v>0</v>
      </c>
      <c r="J303" s="25" t="s">
        <v>56</v>
      </c>
      <c r="K303" s="25">
        <f t="shared" si="145"/>
        <v>0</v>
      </c>
      <c r="L303" s="43">
        <f t="shared" si="145"/>
        <v>0</v>
      </c>
      <c r="M303" s="123"/>
    </row>
    <row r="304" spans="1:13" s="3" customFormat="1" ht="15.6" x14ac:dyDescent="0.25">
      <c r="A304" s="103"/>
      <c r="B304" s="103"/>
      <c r="C304" s="103"/>
      <c r="D304" s="85">
        <v>2024</v>
      </c>
      <c r="E304" s="25">
        <f t="shared" ref="E304:I304" si="150">E312+E320+E328+E336+E344+E352+E360+E368+E376+E384+E392+E400+E408+E416+E424</f>
        <v>0</v>
      </c>
      <c r="F304" s="25">
        <f t="shared" si="150"/>
        <v>0</v>
      </c>
      <c r="G304" s="25">
        <f t="shared" si="150"/>
        <v>0</v>
      </c>
      <c r="H304" s="25">
        <f t="shared" si="150"/>
        <v>0</v>
      </c>
      <c r="I304" s="25">
        <f t="shared" si="150"/>
        <v>0</v>
      </c>
      <c r="J304" s="25" t="s">
        <v>56</v>
      </c>
      <c r="K304" s="25">
        <f t="shared" si="145"/>
        <v>0</v>
      </c>
      <c r="L304" s="43">
        <f t="shared" si="145"/>
        <v>0</v>
      </c>
      <c r="M304" s="123"/>
    </row>
    <row r="305" spans="1:13" s="3" customFormat="1" ht="15.6" x14ac:dyDescent="0.25">
      <c r="A305" s="103"/>
      <c r="B305" s="103"/>
      <c r="C305" s="103"/>
      <c r="D305" s="85" t="s">
        <v>33</v>
      </c>
      <c r="E305" s="25">
        <f t="shared" ref="E305:I305" si="151">E313+E321+E329+E337+E345+E353+E361+E369+E377+E385+E393+E401+E409+E417+E425</f>
        <v>0</v>
      </c>
      <c r="F305" s="25">
        <f t="shared" si="151"/>
        <v>0</v>
      </c>
      <c r="G305" s="25">
        <f t="shared" si="151"/>
        <v>0</v>
      </c>
      <c r="H305" s="25">
        <f t="shared" si="151"/>
        <v>0</v>
      </c>
      <c r="I305" s="25">
        <f t="shared" si="151"/>
        <v>0</v>
      </c>
      <c r="J305" s="25" t="s">
        <v>56</v>
      </c>
      <c r="K305" s="25">
        <f t="shared" si="145"/>
        <v>0</v>
      </c>
      <c r="L305" s="43">
        <f t="shared" si="145"/>
        <v>0</v>
      </c>
      <c r="M305" s="123"/>
    </row>
    <row r="306" spans="1:13" s="3" customFormat="1" ht="15.6" x14ac:dyDescent="0.25">
      <c r="A306" s="133"/>
      <c r="B306" s="133"/>
      <c r="C306" s="133"/>
      <c r="D306" s="85" t="s">
        <v>10</v>
      </c>
      <c r="E306" s="25">
        <f>SUM(E299:E305)</f>
        <v>84959.2</v>
      </c>
      <c r="F306" s="25">
        <f t="shared" ref="F306:L306" si="152">SUM(F299:F305)</f>
        <v>84500</v>
      </c>
      <c r="G306" s="25">
        <f t="shared" si="152"/>
        <v>0</v>
      </c>
      <c r="H306" s="25">
        <f t="shared" si="152"/>
        <v>459.2</v>
      </c>
      <c r="I306" s="25">
        <f t="shared" si="152"/>
        <v>0</v>
      </c>
      <c r="J306" s="25" t="s">
        <v>56</v>
      </c>
      <c r="K306" s="25">
        <f t="shared" si="152"/>
        <v>0</v>
      </c>
      <c r="L306" s="43">
        <f t="shared" si="152"/>
        <v>3</v>
      </c>
      <c r="M306" s="123"/>
    </row>
    <row r="307" spans="1:13" s="3" customFormat="1" ht="15.75" customHeight="1" x14ac:dyDescent="0.25">
      <c r="A307" s="98">
        <v>1</v>
      </c>
      <c r="B307" s="107" t="s">
        <v>234</v>
      </c>
      <c r="C307" s="105" t="s">
        <v>301</v>
      </c>
      <c r="D307" s="87">
        <v>2019</v>
      </c>
      <c r="E307" s="12">
        <f>SUM(F307:I307)</f>
        <v>6500</v>
      </c>
      <c r="F307" s="11">
        <v>6500</v>
      </c>
      <c r="G307" s="11">
        <v>0</v>
      </c>
      <c r="H307" s="11">
        <v>0</v>
      </c>
      <c r="I307" s="11">
        <v>0</v>
      </c>
      <c r="J307" s="87" t="s">
        <v>56</v>
      </c>
      <c r="K307" s="11">
        <v>0</v>
      </c>
      <c r="L307" s="87">
        <v>0</v>
      </c>
      <c r="M307" s="99" t="s">
        <v>126</v>
      </c>
    </row>
    <row r="308" spans="1:13" s="3" customFormat="1" ht="15.6" x14ac:dyDescent="0.25">
      <c r="A308" s="98"/>
      <c r="B308" s="107"/>
      <c r="C308" s="116"/>
      <c r="D308" s="87">
        <v>2020</v>
      </c>
      <c r="E308" s="12">
        <f t="shared" ref="E308:E313" si="153">SUM(F308:I308)</f>
        <v>0</v>
      </c>
      <c r="F308" s="11">
        <v>0</v>
      </c>
      <c r="G308" s="11">
        <v>0</v>
      </c>
      <c r="H308" s="11">
        <v>0</v>
      </c>
      <c r="I308" s="11">
        <v>0</v>
      </c>
      <c r="J308" s="87" t="s">
        <v>56</v>
      </c>
      <c r="K308" s="11">
        <v>0</v>
      </c>
      <c r="L308" s="87">
        <v>0</v>
      </c>
      <c r="M308" s="99"/>
    </row>
    <row r="309" spans="1:13" s="3" customFormat="1" ht="15.6" x14ac:dyDescent="0.25">
      <c r="A309" s="98"/>
      <c r="B309" s="107"/>
      <c r="C309" s="116"/>
      <c r="D309" s="87">
        <v>2021</v>
      </c>
      <c r="E309" s="12">
        <f t="shared" si="153"/>
        <v>0</v>
      </c>
      <c r="F309" s="11">
        <v>0</v>
      </c>
      <c r="G309" s="11">
        <v>0</v>
      </c>
      <c r="H309" s="11">
        <v>0</v>
      </c>
      <c r="I309" s="11">
        <v>0</v>
      </c>
      <c r="J309" s="87" t="s">
        <v>56</v>
      </c>
      <c r="K309" s="11">
        <v>0</v>
      </c>
      <c r="L309" s="87">
        <v>0</v>
      </c>
      <c r="M309" s="99"/>
    </row>
    <row r="310" spans="1:13" s="3" customFormat="1" ht="15.6" x14ac:dyDescent="0.25">
      <c r="A310" s="98"/>
      <c r="B310" s="107"/>
      <c r="C310" s="116"/>
      <c r="D310" s="87">
        <v>2022</v>
      </c>
      <c r="E310" s="12">
        <f t="shared" si="153"/>
        <v>0</v>
      </c>
      <c r="F310" s="11">
        <v>0</v>
      </c>
      <c r="G310" s="11">
        <v>0</v>
      </c>
      <c r="H310" s="11">
        <v>0</v>
      </c>
      <c r="I310" s="11">
        <v>0</v>
      </c>
      <c r="J310" s="87" t="s">
        <v>56</v>
      </c>
      <c r="K310" s="11">
        <v>0</v>
      </c>
      <c r="L310" s="87">
        <v>0</v>
      </c>
      <c r="M310" s="99"/>
    </row>
    <row r="311" spans="1:13" s="3" customFormat="1" ht="15.6" x14ac:dyDescent="0.25">
      <c r="A311" s="98"/>
      <c r="B311" s="107"/>
      <c r="C311" s="116"/>
      <c r="D311" s="58">
        <v>2023</v>
      </c>
      <c r="E311" s="12">
        <f t="shared" si="153"/>
        <v>0</v>
      </c>
      <c r="F311" s="11">
        <v>0</v>
      </c>
      <c r="G311" s="11">
        <v>0</v>
      </c>
      <c r="H311" s="11">
        <v>0</v>
      </c>
      <c r="I311" s="11">
        <v>0</v>
      </c>
      <c r="J311" s="87" t="s">
        <v>56</v>
      </c>
      <c r="K311" s="11">
        <v>0</v>
      </c>
      <c r="L311" s="87">
        <v>0</v>
      </c>
      <c r="M311" s="99"/>
    </row>
    <row r="312" spans="1:13" s="3" customFormat="1" ht="15.6" x14ac:dyDescent="0.25">
      <c r="A312" s="98"/>
      <c r="B312" s="107"/>
      <c r="C312" s="116"/>
      <c r="D312" s="58">
        <v>2024</v>
      </c>
      <c r="E312" s="12">
        <f t="shared" si="153"/>
        <v>0</v>
      </c>
      <c r="F312" s="11">
        <v>0</v>
      </c>
      <c r="G312" s="11">
        <v>0</v>
      </c>
      <c r="H312" s="11">
        <v>0</v>
      </c>
      <c r="I312" s="11">
        <v>0</v>
      </c>
      <c r="J312" s="87" t="s">
        <v>56</v>
      </c>
      <c r="K312" s="11">
        <v>0</v>
      </c>
      <c r="L312" s="87">
        <v>0</v>
      </c>
      <c r="M312" s="99"/>
    </row>
    <row r="313" spans="1:13" s="3" customFormat="1" ht="15.6" x14ac:dyDescent="0.25">
      <c r="A313" s="98"/>
      <c r="B313" s="107"/>
      <c r="C313" s="116"/>
      <c r="D313" s="58" t="s">
        <v>33</v>
      </c>
      <c r="E313" s="12">
        <f t="shared" si="153"/>
        <v>0</v>
      </c>
      <c r="F313" s="11">
        <v>0</v>
      </c>
      <c r="G313" s="11">
        <v>0</v>
      </c>
      <c r="H313" s="11">
        <v>0</v>
      </c>
      <c r="I313" s="11">
        <v>0</v>
      </c>
      <c r="J313" s="87" t="s">
        <v>56</v>
      </c>
      <c r="K313" s="11">
        <v>0</v>
      </c>
      <c r="L313" s="87">
        <v>0</v>
      </c>
      <c r="M313" s="99"/>
    </row>
    <row r="314" spans="1:13" s="3" customFormat="1" ht="15.6" x14ac:dyDescent="0.25">
      <c r="A314" s="98"/>
      <c r="B314" s="107"/>
      <c r="C314" s="116"/>
      <c r="D314" s="6" t="s">
        <v>10</v>
      </c>
      <c r="E314" s="12">
        <f>SUM(E307:E313)</f>
        <v>6500</v>
      </c>
      <c r="F314" s="12">
        <f t="shared" ref="F314:L314" si="154">SUM(F307:F313)</f>
        <v>6500</v>
      </c>
      <c r="G314" s="12">
        <f t="shared" si="154"/>
        <v>0</v>
      </c>
      <c r="H314" s="12">
        <f t="shared" si="154"/>
        <v>0</v>
      </c>
      <c r="I314" s="12">
        <f t="shared" si="154"/>
        <v>0</v>
      </c>
      <c r="J314" s="5" t="s">
        <v>58</v>
      </c>
      <c r="K314" s="12">
        <f t="shared" si="154"/>
        <v>0</v>
      </c>
      <c r="L314" s="15">
        <f t="shared" si="154"/>
        <v>0</v>
      </c>
      <c r="M314" s="99"/>
    </row>
    <row r="315" spans="1:13" s="3" customFormat="1" ht="15.6" x14ac:dyDescent="0.25">
      <c r="A315" s="98">
        <v>2</v>
      </c>
      <c r="B315" s="107" t="s">
        <v>241</v>
      </c>
      <c r="C315" s="105" t="s">
        <v>302</v>
      </c>
      <c r="D315" s="87">
        <v>2019</v>
      </c>
      <c r="E315" s="12">
        <f>SUM(F315:I315)</f>
        <v>6500</v>
      </c>
      <c r="F315" s="11">
        <v>6500</v>
      </c>
      <c r="G315" s="11">
        <v>0</v>
      </c>
      <c r="H315" s="11">
        <v>0</v>
      </c>
      <c r="I315" s="11">
        <v>0</v>
      </c>
      <c r="J315" s="87" t="s">
        <v>56</v>
      </c>
      <c r="K315" s="11">
        <v>0</v>
      </c>
      <c r="L315" s="87">
        <v>0</v>
      </c>
      <c r="M315" s="99" t="s">
        <v>126</v>
      </c>
    </row>
    <row r="316" spans="1:13" s="3" customFormat="1" ht="15.6" x14ac:dyDescent="0.25">
      <c r="A316" s="98"/>
      <c r="B316" s="100"/>
      <c r="C316" s="116"/>
      <c r="D316" s="87">
        <v>2020</v>
      </c>
      <c r="E316" s="12">
        <f t="shared" ref="E316:E321" si="155">SUM(F316:I316)</f>
        <v>0</v>
      </c>
      <c r="F316" s="11">
        <v>0</v>
      </c>
      <c r="G316" s="11">
        <v>0</v>
      </c>
      <c r="H316" s="11">
        <v>0</v>
      </c>
      <c r="I316" s="11">
        <v>0</v>
      </c>
      <c r="J316" s="87" t="s">
        <v>56</v>
      </c>
      <c r="K316" s="11">
        <v>0</v>
      </c>
      <c r="L316" s="87">
        <v>0</v>
      </c>
      <c r="M316" s="99"/>
    </row>
    <row r="317" spans="1:13" s="3" customFormat="1" ht="15.6" x14ac:dyDescent="0.25">
      <c r="A317" s="98"/>
      <c r="B317" s="100"/>
      <c r="C317" s="116"/>
      <c r="D317" s="87">
        <v>2021</v>
      </c>
      <c r="E317" s="12">
        <f t="shared" si="155"/>
        <v>0</v>
      </c>
      <c r="F317" s="11">
        <v>0</v>
      </c>
      <c r="G317" s="11">
        <v>0</v>
      </c>
      <c r="H317" s="11">
        <v>0</v>
      </c>
      <c r="I317" s="11">
        <v>0</v>
      </c>
      <c r="J317" s="87" t="s">
        <v>56</v>
      </c>
      <c r="K317" s="11">
        <v>0</v>
      </c>
      <c r="L317" s="87">
        <v>0</v>
      </c>
      <c r="M317" s="99"/>
    </row>
    <row r="318" spans="1:13" s="3" customFormat="1" ht="15.6" x14ac:dyDescent="0.25">
      <c r="A318" s="98"/>
      <c r="B318" s="100"/>
      <c r="C318" s="116"/>
      <c r="D318" s="87">
        <v>2022</v>
      </c>
      <c r="E318" s="12">
        <f t="shared" si="155"/>
        <v>0</v>
      </c>
      <c r="F318" s="11">
        <v>0</v>
      </c>
      <c r="G318" s="11">
        <v>0</v>
      </c>
      <c r="H318" s="11">
        <v>0</v>
      </c>
      <c r="I318" s="11">
        <v>0</v>
      </c>
      <c r="J318" s="87" t="s">
        <v>56</v>
      </c>
      <c r="K318" s="11">
        <v>0</v>
      </c>
      <c r="L318" s="87">
        <v>0</v>
      </c>
      <c r="M318" s="99"/>
    </row>
    <row r="319" spans="1:13" s="3" customFormat="1" ht="15.6" x14ac:dyDescent="0.25">
      <c r="A319" s="98"/>
      <c r="B319" s="100"/>
      <c r="C319" s="116"/>
      <c r="D319" s="58">
        <v>2023</v>
      </c>
      <c r="E319" s="12">
        <f t="shared" si="155"/>
        <v>0</v>
      </c>
      <c r="F319" s="11">
        <v>0</v>
      </c>
      <c r="G319" s="11">
        <v>0</v>
      </c>
      <c r="H319" s="11">
        <v>0</v>
      </c>
      <c r="I319" s="11">
        <v>0</v>
      </c>
      <c r="J319" s="87" t="s">
        <v>56</v>
      </c>
      <c r="K319" s="11">
        <v>0</v>
      </c>
      <c r="L319" s="87">
        <v>0</v>
      </c>
      <c r="M319" s="99"/>
    </row>
    <row r="320" spans="1:13" s="3" customFormat="1" ht="15.6" x14ac:dyDescent="0.25">
      <c r="A320" s="98"/>
      <c r="B320" s="100"/>
      <c r="C320" s="116"/>
      <c r="D320" s="58">
        <v>2024</v>
      </c>
      <c r="E320" s="12">
        <f t="shared" si="155"/>
        <v>0</v>
      </c>
      <c r="F320" s="11">
        <v>0</v>
      </c>
      <c r="G320" s="11">
        <v>0</v>
      </c>
      <c r="H320" s="11">
        <v>0</v>
      </c>
      <c r="I320" s="11">
        <v>0</v>
      </c>
      <c r="J320" s="87" t="s">
        <v>56</v>
      </c>
      <c r="K320" s="11">
        <v>0</v>
      </c>
      <c r="L320" s="87">
        <v>0</v>
      </c>
      <c r="M320" s="99"/>
    </row>
    <row r="321" spans="1:13" s="3" customFormat="1" ht="15.6" x14ac:dyDescent="0.25">
      <c r="A321" s="98"/>
      <c r="B321" s="100"/>
      <c r="C321" s="116"/>
      <c r="D321" s="58" t="s">
        <v>33</v>
      </c>
      <c r="E321" s="12">
        <f t="shared" si="155"/>
        <v>0</v>
      </c>
      <c r="F321" s="11">
        <v>0</v>
      </c>
      <c r="G321" s="11">
        <v>0</v>
      </c>
      <c r="H321" s="11">
        <v>0</v>
      </c>
      <c r="I321" s="11">
        <v>0</v>
      </c>
      <c r="J321" s="87" t="s">
        <v>56</v>
      </c>
      <c r="K321" s="11">
        <v>0</v>
      </c>
      <c r="L321" s="87">
        <v>0</v>
      </c>
      <c r="M321" s="99"/>
    </row>
    <row r="322" spans="1:13" s="3" customFormat="1" ht="15.6" x14ac:dyDescent="0.25">
      <c r="A322" s="98"/>
      <c r="B322" s="100"/>
      <c r="C322" s="116"/>
      <c r="D322" s="6" t="s">
        <v>10</v>
      </c>
      <c r="E322" s="12">
        <f>SUM(E315:E321)</f>
        <v>6500</v>
      </c>
      <c r="F322" s="12">
        <f t="shared" ref="F322:L322" si="156">SUM(F315:F321)</f>
        <v>6500</v>
      </c>
      <c r="G322" s="12">
        <f t="shared" si="156"/>
        <v>0</v>
      </c>
      <c r="H322" s="12">
        <f t="shared" si="156"/>
        <v>0</v>
      </c>
      <c r="I322" s="12">
        <f t="shared" si="156"/>
        <v>0</v>
      </c>
      <c r="J322" s="5" t="s">
        <v>58</v>
      </c>
      <c r="K322" s="12">
        <f t="shared" si="156"/>
        <v>0</v>
      </c>
      <c r="L322" s="15">
        <f t="shared" si="156"/>
        <v>0</v>
      </c>
      <c r="M322" s="99"/>
    </row>
    <row r="323" spans="1:13" s="3" customFormat="1" ht="15.6" x14ac:dyDescent="0.25">
      <c r="A323" s="98">
        <v>3</v>
      </c>
      <c r="B323" s="107" t="s">
        <v>233</v>
      </c>
      <c r="C323" s="105" t="s">
        <v>301</v>
      </c>
      <c r="D323" s="87">
        <v>2019</v>
      </c>
      <c r="E323" s="12">
        <f>SUM(F323:I323)</f>
        <v>6500</v>
      </c>
      <c r="F323" s="11">
        <v>6500</v>
      </c>
      <c r="G323" s="11">
        <v>0</v>
      </c>
      <c r="H323" s="11">
        <v>0</v>
      </c>
      <c r="I323" s="11">
        <v>0</v>
      </c>
      <c r="J323" s="87" t="s">
        <v>56</v>
      </c>
      <c r="K323" s="11">
        <v>0</v>
      </c>
      <c r="L323" s="87">
        <v>0</v>
      </c>
      <c r="M323" s="99" t="s">
        <v>126</v>
      </c>
    </row>
    <row r="324" spans="1:13" s="3" customFormat="1" ht="15.6" x14ac:dyDescent="0.25">
      <c r="A324" s="98"/>
      <c r="B324" s="100"/>
      <c r="C324" s="116"/>
      <c r="D324" s="87">
        <v>2020</v>
      </c>
      <c r="E324" s="12">
        <f t="shared" ref="E324:E329" si="157">SUM(F324:I324)</f>
        <v>0</v>
      </c>
      <c r="F324" s="11">
        <v>0</v>
      </c>
      <c r="G324" s="11">
        <v>0</v>
      </c>
      <c r="H324" s="11">
        <v>0</v>
      </c>
      <c r="I324" s="11">
        <v>0</v>
      </c>
      <c r="J324" s="87" t="s">
        <v>56</v>
      </c>
      <c r="K324" s="11">
        <v>0</v>
      </c>
      <c r="L324" s="87">
        <v>0</v>
      </c>
      <c r="M324" s="99"/>
    </row>
    <row r="325" spans="1:13" s="3" customFormat="1" ht="15.6" x14ac:dyDescent="0.25">
      <c r="A325" s="98"/>
      <c r="B325" s="100"/>
      <c r="C325" s="116"/>
      <c r="D325" s="87">
        <v>2021</v>
      </c>
      <c r="E325" s="12">
        <f t="shared" si="157"/>
        <v>0</v>
      </c>
      <c r="F325" s="11">
        <v>0</v>
      </c>
      <c r="G325" s="11">
        <v>0</v>
      </c>
      <c r="H325" s="11">
        <v>0</v>
      </c>
      <c r="I325" s="11">
        <v>0</v>
      </c>
      <c r="J325" s="87" t="s">
        <v>56</v>
      </c>
      <c r="K325" s="11">
        <v>0</v>
      </c>
      <c r="L325" s="87">
        <v>0</v>
      </c>
      <c r="M325" s="99"/>
    </row>
    <row r="326" spans="1:13" s="3" customFormat="1" ht="15.6" x14ac:dyDescent="0.25">
      <c r="A326" s="98"/>
      <c r="B326" s="100"/>
      <c r="C326" s="116"/>
      <c r="D326" s="87">
        <v>2022</v>
      </c>
      <c r="E326" s="12">
        <f t="shared" si="157"/>
        <v>0</v>
      </c>
      <c r="F326" s="11">
        <v>0</v>
      </c>
      <c r="G326" s="11">
        <v>0</v>
      </c>
      <c r="H326" s="11">
        <v>0</v>
      </c>
      <c r="I326" s="11">
        <v>0</v>
      </c>
      <c r="J326" s="87" t="s">
        <v>56</v>
      </c>
      <c r="K326" s="11">
        <v>0</v>
      </c>
      <c r="L326" s="87">
        <v>0</v>
      </c>
      <c r="M326" s="99"/>
    </row>
    <row r="327" spans="1:13" s="3" customFormat="1" ht="15.6" x14ac:dyDescent="0.25">
      <c r="A327" s="98"/>
      <c r="B327" s="100"/>
      <c r="C327" s="116"/>
      <c r="D327" s="58">
        <v>2023</v>
      </c>
      <c r="E327" s="12">
        <f t="shared" si="157"/>
        <v>0</v>
      </c>
      <c r="F327" s="11">
        <v>0</v>
      </c>
      <c r="G327" s="11">
        <v>0</v>
      </c>
      <c r="H327" s="11">
        <v>0</v>
      </c>
      <c r="I327" s="11">
        <v>0</v>
      </c>
      <c r="J327" s="87" t="s">
        <v>56</v>
      </c>
      <c r="K327" s="11">
        <v>0</v>
      </c>
      <c r="L327" s="87">
        <v>0</v>
      </c>
      <c r="M327" s="99"/>
    </row>
    <row r="328" spans="1:13" s="3" customFormat="1" ht="15.6" x14ac:dyDescent="0.25">
      <c r="A328" s="98"/>
      <c r="B328" s="100"/>
      <c r="C328" s="116"/>
      <c r="D328" s="58">
        <v>2024</v>
      </c>
      <c r="E328" s="12">
        <f t="shared" si="157"/>
        <v>0</v>
      </c>
      <c r="F328" s="11">
        <v>0</v>
      </c>
      <c r="G328" s="11">
        <v>0</v>
      </c>
      <c r="H328" s="11">
        <v>0</v>
      </c>
      <c r="I328" s="11">
        <v>0</v>
      </c>
      <c r="J328" s="87" t="s">
        <v>56</v>
      </c>
      <c r="K328" s="11">
        <v>0</v>
      </c>
      <c r="L328" s="87">
        <v>0</v>
      </c>
      <c r="M328" s="99"/>
    </row>
    <row r="329" spans="1:13" s="3" customFormat="1" ht="15.6" x14ac:dyDescent="0.25">
      <c r="A329" s="98"/>
      <c r="B329" s="100"/>
      <c r="C329" s="116"/>
      <c r="D329" s="58" t="s">
        <v>33</v>
      </c>
      <c r="E329" s="12">
        <f t="shared" si="157"/>
        <v>0</v>
      </c>
      <c r="F329" s="11">
        <v>0</v>
      </c>
      <c r="G329" s="11">
        <v>0</v>
      </c>
      <c r="H329" s="11">
        <v>0</v>
      </c>
      <c r="I329" s="11">
        <v>0</v>
      </c>
      <c r="J329" s="87" t="s">
        <v>56</v>
      </c>
      <c r="K329" s="11">
        <v>0</v>
      </c>
      <c r="L329" s="87">
        <v>0</v>
      </c>
      <c r="M329" s="99"/>
    </row>
    <row r="330" spans="1:13" s="3" customFormat="1" ht="15.6" x14ac:dyDescent="0.25">
      <c r="A330" s="98"/>
      <c r="B330" s="100"/>
      <c r="C330" s="116"/>
      <c r="D330" s="6" t="s">
        <v>10</v>
      </c>
      <c r="E330" s="12">
        <f>SUM(E323:E329)</f>
        <v>6500</v>
      </c>
      <c r="F330" s="12">
        <f t="shared" ref="F330:L330" si="158">SUM(F323:F329)</f>
        <v>6500</v>
      </c>
      <c r="G330" s="12">
        <f t="shared" si="158"/>
        <v>0</v>
      </c>
      <c r="H330" s="12">
        <f t="shared" si="158"/>
        <v>0</v>
      </c>
      <c r="I330" s="12">
        <f t="shared" si="158"/>
        <v>0</v>
      </c>
      <c r="J330" s="5" t="s">
        <v>58</v>
      </c>
      <c r="K330" s="12">
        <f t="shared" si="158"/>
        <v>0</v>
      </c>
      <c r="L330" s="15">
        <f t="shared" si="158"/>
        <v>0</v>
      </c>
      <c r="M330" s="99"/>
    </row>
    <row r="331" spans="1:13" s="3" customFormat="1" ht="15.6" x14ac:dyDescent="0.25">
      <c r="A331" s="98">
        <v>4</v>
      </c>
      <c r="B331" s="107" t="s">
        <v>232</v>
      </c>
      <c r="C331" s="105" t="s">
        <v>301</v>
      </c>
      <c r="D331" s="87">
        <v>2019</v>
      </c>
      <c r="E331" s="12">
        <f>SUM(F331:I331)</f>
        <v>6500</v>
      </c>
      <c r="F331" s="11">
        <v>6500</v>
      </c>
      <c r="G331" s="11">
        <v>0</v>
      </c>
      <c r="H331" s="11">
        <v>0</v>
      </c>
      <c r="I331" s="11">
        <v>0</v>
      </c>
      <c r="J331" s="87" t="s">
        <v>56</v>
      </c>
      <c r="K331" s="11">
        <v>0</v>
      </c>
      <c r="L331" s="87">
        <v>0</v>
      </c>
      <c r="M331" s="99" t="s">
        <v>126</v>
      </c>
    </row>
    <row r="332" spans="1:13" s="3" customFormat="1" ht="15.6" x14ac:dyDescent="0.25">
      <c r="A332" s="98"/>
      <c r="B332" s="100"/>
      <c r="C332" s="116"/>
      <c r="D332" s="87">
        <v>2020</v>
      </c>
      <c r="E332" s="12">
        <f t="shared" ref="E332:E337" si="159">SUM(F332:I332)</f>
        <v>0</v>
      </c>
      <c r="F332" s="11">
        <v>0</v>
      </c>
      <c r="G332" s="11">
        <v>0</v>
      </c>
      <c r="H332" s="11">
        <v>0</v>
      </c>
      <c r="I332" s="11">
        <v>0</v>
      </c>
      <c r="J332" s="87" t="s">
        <v>56</v>
      </c>
      <c r="K332" s="11">
        <v>0</v>
      </c>
      <c r="L332" s="87">
        <v>0</v>
      </c>
      <c r="M332" s="99"/>
    </row>
    <row r="333" spans="1:13" s="3" customFormat="1" ht="15.6" x14ac:dyDescent="0.25">
      <c r="A333" s="98"/>
      <c r="B333" s="100"/>
      <c r="C333" s="116"/>
      <c r="D333" s="87">
        <v>2021</v>
      </c>
      <c r="E333" s="12">
        <f t="shared" si="159"/>
        <v>0</v>
      </c>
      <c r="F333" s="11">
        <v>0</v>
      </c>
      <c r="G333" s="11">
        <v>0</v>
      </c>
      <c r="H333" s="11">
        <v>0</v>
      </c>
      <c r="I333" s="11">
        <v>0</v>
      </c>
      <c r="J333" s="87" t="s">
        <v>56</v>
      </c>
      <c r="K333" s="11">
        <v>0</v>
      </c>
      <c r="L333" s="87">
        <v>0</v>
      </c>
      <c r="M333" s="99"/>
    </row>
    <row r="334" spans="1:13" s="3" customFormat="1" ht="15.6" x14ac:dyDescent="0.25">
      <c r="A334" s="98"/>
      <c r="B334" s="100"/>
      <c r="C334" s="116"/>
      <c r="D334" s="87">
        <v>2022</v>
      </c>
      <c r="E334" s="12">
        <f t="shared" si="159"/>
        <v>0</v>
      </c>
      <c r="F334" s="11">
        <v>0</v>
      </c>
      <c r="G334" s="11">
        <v>0</v>
      </c>
      <c r="H334" s="11">
        <v>0</v>
      </c>
      <c r="I334" s="11">
        <v>0</v>
      </c>
      <c r="J334" s="87" t="s">
        <v>56</v>
      </c>
      <c r="K334" s="11">
        <v>0</v>
      </c>
      <c r="L334" s="87">
        <v>0</v>
      </c>
      <c r="M334" s="99"/>
    </row>
    <row r="335" spans="1:13" s="3" customFormat="1" ht="15.6" x14ac:dyDescent="0.25">
      <c r="A335" s="98"/>
      <c r="B335" s="100"/>
      <c r="C335" s="116"/>
      <c r="D335" s="58">
        <v>2023</v>
      </c>
      <c r="E335" s="12">
        <f t="shared" si="159"/>
        <v>0</v>
      </c>
      <c r="F335" s="11">
        <v>0</v>
      </c>
      <c r="G335" s="11">
        <v>0</v>
      </c>
      <c r="H335" s="11">
        <v>0</v>
      </c>
      <c r="I335" s="11">
        <v>0</v>
      </c>
      <c r="J335" s="87" t="s">
        <v>56</v>
      </c>
      <c r="K335" s="11">
        <v>0</v>
      </c>
      <c r="L335" s="87">
        <v>0</v>
      </c>
      <c r="M335" s="99"/>
    </row>
    <row r="336" spans="1:13" s="3" customFormat="1" ht="15.6" x14ac:dyDescent="0.25">
      <c r="A336" s="98"/>
      <c r="B336" s="100"/>
      <c r="C336" s="116"/>
      <c r="D336" s="58">
        <v>2024</v>
      </c>
      <c r="E336" s="12">
        <f t="shared" si="159"/>
        <v>0</v>
      </c>
      <c r="F336" s="11">
        <v>0</v>
      </c>
      <c r="G336" s="11">
        <v>0</v>
      </c>
      <c r="H336" s="11">
        <v>0</v>
      </c>
      <c r="I336" s="11">
        <v>0</v>
      </c>
      <c r="J336" s="87" t="s">
        <v>56</v>
      </c>
      <c r="K336" s="11">
        <v>0</v>
      </c>
      <c r="L336" s="87">
        <v>0</v>
      </c>
      <c r="M336" s="99"/>
    </row>
    <row r="337" spans="1:13" s="3" customFormat="1" ht="15.6" x14ac:dyDescent="0.25">
      <c r="A337" s="98"/>
      <c r="B337" s="100"/>
      <c r="C337" s="116"/>
      <c r="D337" s="58" t="s">
        <v>33</v>
      </c>
      <c r="E337" s="12">
        <f t="shared" si="159"/>
        <v>0</v>
      </c>
      <c r="F337" s="11">
        <v>0</v>
      </c>
      <c r="G337" s="11">
        <v>0</v>
      </c>
      <c r="H337" s="11">
        <v>0</v>
      </c>
      <c r="I337" s="11">
        <v>0</v>
      </c>
      <c r="J337" s="87" t="s">
        <v>56</v>
      </c>
      <c r="K337" s="11">
        <v>0</v>
      </c>
      <c r="L337" s="87">
        <v>0</v>
      </c>
      <c r="M337" s="99"/>
    </row>
    <row r="338" spans="1:13" s="3" customFormat="1" ht="15.6" x14ac:dyDescent="0.25">
      <c r="A338" s="98"/>
      <c r="B338" s="100"/>
      <c r="C338" s="116"/>
      <c r="D338" s="6" t="s">
        <v>10</v>
      </c>
      <c r="E338" s="12">
        <f>SUM(E331:E337)</f>
        <v>6500</v>
      </c>
      <c r="F338" s="12">
        <f t="shared" ref="F338:L338" si="160">SUM(F331:F337)</f>
        <v>6500</v>
      </c>
      <c r="G338" s="12">
        <f t="shared" si="160"/>
        <v>0</v>
      </c>
      <c r="H338" s="12">
        <f t="shared" si="160"/>
        <v>0</v>
      </c>
      <c r="I338" s="12">
        <f t="shared" si="160"/>
        <v>0</v>
      </c>
      <c r="J338" s="5" t="s">
        <v>58</v>
      </c>
      <c r="K338" s="12">
        <f t="shared" si="160"/>
        <v>0</v>
      </c>
      <c r="L338" s="15">
        <f t="shared" si="160"/>
        <v>0</v>
      </c>
      <c r="M338" s="99"/>
    </row>
    <row r="339" spans="1:13" s="3" customFormat="1" ht="15.6" x14ac:dyDescent="0.25">
      <c r="A339" s="98">
        <v>5</v>
      </c>
      <c r="B339" s="107" t="s">
        <v>231</v>
      </c>
      <c r="C339" s="105" t="s">
        <v>301</v>
      </c>
      <c r="D339" s="87">
        <v>2019</v>
      </c>
      <c r="E339" s="12">
        <f>SUM(F339:I339)</f>
        <v>0</v>
      </c>
      <c r="F339" s="11">
        <v>0</v>
      </c>
      <c r="G339" s="11">
        <v>0</v>
      </c>
      <c r="H339" s="11">
        <v>0</v>
      </c>
      <c r="I339" s="11">
        <v>0</v>
      </c>
      <c r="J339" s="87" t="s">
        <v>56</v>
      </c>
      <c r="K339" s="11">
        <v>0</v>
      </c>
      <c r="L339" s="87">
        <v>0</v>
      </c>
      <c r="M339" s="99" t="s">
        <v>126</v>
      </c>
    </row>
    <row r="340" spans="1:13" s="3" customFormat="1" ht="15.6" x14ac:dyDescent="0.25">
      <c r="A340" s="98"/>
      <c r="B340" s="100"/>
      <c r="C340" s="116"/>
      <c r="D340" s="87">
        <v>2020</v>
      </c>
      <c r="E340" s="12">
        <f t="shared" ref="E340:E345" si="161">SUM(F340:I340)</f>
        <v>6500</v>
      </c>
      <c r="F340" s="11">
        <v>6500</v>
      </c>
      <c r="G340" s="11">
        <v>0</v>
      </c>
      <c r="H340" s="11">
        <v>0</v>
      </c>
      <c r="I340" s="11">
        <v>0</v>
      </c>
      <c r="J340" s="87" t="s">
        <v>56</v>
      </c>
      <c r="K340" s="11">
        <v>0</v>
      </c>
      <c r="L340" s="87">
        <v>0</v>
      </c>
      <c r="M340" s="99"/>
    </row>
    <row r="341" spans="1:13" s="3" customFormat="1" ht="15.6" x14ac:dyDescent="0.25">
      <c r="A341" s="98"/>
      <c r="B341" s="100"/>
      <c r="C341" s="116"/>
      <c r="D341" s="87">
        <v>2021</v>
      </c>
      <c r="E341" s="12">
        <f t="shared" si="161"/>
        <v>0</v>
      </c>
      <c r="F341" s="11">
        <v>0</v>
      </c>
      <c r="G341" s="11">
        <v>0</v>
      </c>
      <c r="H341" s="11">
        <v>0</v>
      </c>
      <c r="I341" s="11">
        <v>0</v>
      </c>
      <c r="J341" s="87" t="s">
        <v>56</v>
      </c>
      <c r="K341" s="11">
        <v>0</v>
      </c>
      <c r="L341" s="87">
        <v>0</v>
      </c>
      <c r="M341" s="99"/>
    </row>
    <row r="342" spans="1:13" s="3" customFormat="1" ht="15.6" x14ac:dyDescent="0.25">
      <c r="A342" s="98"/>
      <c r="B342" s="100"/>
      <c r="C342" s="116"/>
      <c r="D342" s="87">
        <v>2022</v>
      </c>
      <c r="E342" s="12">
        <f t="shared" si="161"/>
        <v>0</v>
      </c>
      <c r="F342" s="11">
        <v>0</v>
      </c>
      <c r="G342" s="11">
        <v>0</v>
      </c>
      <c r="H342" s="11">
        <v>0</v>
      </c>
      <c r="I342" s="11">
        <v>0</v>
      </c>
      <c r="J342" s="87" t="s">
        <v>56</v>
      </c>
      <c r="K342" s="11">
        <v>0</v>
      </c>
      <c r="L342" s="87">
        <v>0</v>
      </c>
      <c r="M342" s="99"/>
    </row>
    <row r="343" spans="1:13" s="3" customFormat="1" ht="15.6" x14ac:dyDescent="0.25">
      <c r="A343" s="98"/>
      <c r="B343" s="100"/>
      <c r="C343" s="116"/>
      <c r="D343" s="58">
        <v>2023</v>
      </c>
      <c r="E343" s="12">
        <f t="shared" si="161"/>
        <v>0</v>
      </c>
      <c r="F343" s="11">
        <v>0</v>
      </c>
      <c r="G343" s="11">
        <v>0</v>
      </c>
      <c r="H343" s="11">
        <v>0</v>
      </c>
      <c r="I343" s="11">
        <v>0</v>
      </c>
      <c r="J343" s="87" t="s">
        <v>56</v>
      </c>
      <c r="K343" s="11">
        <v>0</v>
      </c>
      <c r="L343" s="87">
        <v>0</v>
      </c>
      <c r="M343" s="99"/>
    </row>
    <row r="344" spans="1:13" s="3" customFormat="1" ht="15.6" x14ac:dyDescent="0.25">
      <c r="A344" s="98"/>
      <c r="B344" s="100"/>
      <c r="C344" s="116"/>
      <c r="D344" s="58">
        <v>2024</v>
      </c>
      <c r="E344" s="12">
        <f t="shared" si="161"/>
        <v>0</v>
      </c>
      <c r="F344" s="11">
        <v>0</v>
      </c>
      <c r="G344" s="11">
        <v>0</v>
      </c>
      <c r="H344" s="11">
        <v>0</v>
      </c>
      <c r="I344" s="11">
        <v>0</v>
      </c>
      <c r="J344" s="87" t="s">
        <v>56</v>
      </c>
      <c r="K344" s="11">
        <v>0</v>
      </c>
      <c r="L344" s="87">
        <v>0</v>
      </c>
      <c r="M344" s="99"/>
    </row>
    <row r="345" spans="1:13" s="3" customFormat="1" ht="15.6" x14ac:dyDescent="0.25">
      <c r="A345" s="98"/>
      <c r="B345" s="100"/>
      <c r="C345" s="116"/>
      <c r="D345" s="58" t="s">
        <v>33</v>
      </c>
      <c r="E345" s="12">
        <f t="shared" si="161"/>
        <v>0</v>
      </c>
      <c r="F345" s="11">
        <v>0</v>
      </c>
      <c r="G345" s="11">
        <v>0</v>
      </c>
      <c r="H345" s="11">
        <v>0</v>
      </c>
      <c r="I345" s="11">
        <v>0</v>
      </c>
      <c r="J345" s="87" t="s">
        <v>56</v>
      </c>
      <c r="K345" s="11">
        <v>0</v>
      </c>
      <c r="L345" s="87">
        <v>0</v>
      </c>
      <c r="M345" s="99"/>
    </row>
    <row r="346" spans="1:13" s="3" customFormat="1" ht="15.6" x14ac:dyDescent="0.25">
      <c r="A346" s="98"/>
      <c r="B346" s="100"/>
      <c r="C346" s="116"/>
      <c r="D346" s="6" t="s">
        <v>10</v>
      </c>
      <c r="E346" s="12">
        <f>SUM(E339:E345)</f>
        <v>6500</v>
      </c>
      <c r="F346" s="12">
        <f t="shared" ref="F346:L346" si="162">SUM(F339:F345)</f>
        <v>6500</v>
      </c>
      <c r="G346" s="12">
        <f t="shared" si="162"/>
        <v>0</v>
      </c>
      <c r="H346" s="12">
        <f t="shared" si="162"/>
        <v>0</v>
      </c>
      <c r="I346" s="12">
        <f t="shared" si="162"/>
        <v>0</v>
      </c>
      <c r="J346" s="5" t="s">
        <v>58</v>
      </c>
      <c r="K346" s="12">
        <f t="shared" si="162"/>
        <v>0</v>
      </c>
      <c r="L346" s="15">
        <f t="shared" si="162"/>
        <v>0</v>
      </c>
      <c r="M346" s="99"/>
    </row>
    <row r="347" spans="1:13" s="3" customFormat="1" ht="15.6" x14ac:dyDescent="0.25">
      <c r="A347" s="98">
        <v>6</v>
      </c>
      <c r="B347" s="107" t="s">
        <v>235</v>
      </c>
      <c r="C347" s="105" t="s">
        <v>301</v>
      </c>
      <c r="D347" s="87">
        <v>2019</v>
      </c>
      <c r="E347" s="12">
        <f>SUM(F347:I347)</f>
        <v>0</v>
      </c>
      <c r="F347" s="11">
        <v>0</v>
      </c>
      <c r="G347" s="11">
        <v>0</v>
      </c>
      <c r="H347" s="11">
        <v>0</v>
      </c>
      <c r="I347" s="11">
        <v>0</v>
      </c>
      <c r="J347" s="87" t="s">
        <v>56</v>
      </c>
      <c r="K347" s="11">
        <v>0</v>
      </c>
      <c r="L347" s="87">
        <v>0</v>
      </c>
      <c r="M347" s="99" t="s">
        <v>126</v>
      </c>
    </row>
    <row r="348" spans="1:13" s="3" customFormat="1" ht="15.6" x14ac:dyDescent="0.25">
      <c r="A348" s="98"/>
      <c r="B348" s="100"/>
      <c r="C348" s="116"/>
      <c r="D348" s="87">
        <v>2020</v>
      </c>
      <c r="E348" s="12">
        <f t="shared" ref="E348:E353" si="163">SUM(F348:I348)</f>
        <v>6500</v>
      </c>
      <c r="F348" s="11">
        <v>6500</v>
      </c>
      <c r="G348" s="11">
        <v>0</v>
      </c>
      <c r="H348" s="11">
        <v>0</v>
      </c>
      <c r="I348" s="11">
        <v>0</v>
      </c>
      <c r="J348" s="87" t="s">
        <v>56</v>
      </c>
      <c r="K348" s="11">
        <v>0</v>
      </c>
      <c r="L348" s="87">
        <v>0</v>
      </c>
      <c r="M348" s="99"/>
    </row>
    <row r="349" spans="1:13" s="3" customFormat="1" ht="15.6" x14ac:dyDescent="0.25">
      <c r="A349" s="98"/>
      <c r="B349" s="100"/>
      <c r="C349" s="116"/>
      <c r="D349" s="87">
        <v>2021</v>
      </c>
      <c r="E349" s="12">
        <f t="shared" si="163"/>
        <v>0</v>
      </c>
      <c r="F349" s="11">
        <v>0</v>
      </c>
      <c r="G349" s="11">
        <v>0</v>
      </c>
      <c r="H349" s="11">
        <v>0</v>
      </c>
      <c r="I349" s="11">
        <v>0</v>
      </c>
      <c r="J349" s="87" t="s">
        <v>56</v>
      </c>
      <c r="K349" s="11">
        <v>0</v>
      </c>
      <c r="L349" s="87">
        <v>0</v>
      </c>
      <c r="M349" s="99"/>
    </row>
    <row r="350" spans="1:13" s="3" customFormat="1" ht="15.6" x14ac:dyDescent="0.25">
      <c r="A350" s="98"/>
      <c r="B350" s="100"/>
      <c r="C350" s="116"/>
      <c r="D350" s="87">
        <v>2022</v>
      </c>
      <c r="E350" s="12">
        <f t="shared" si="163"/>
        <v>0</v>
      </c>
      <c r="F350" s="11">
        <v>0</v>
      </c>
      <c r="G350" s="11">
        <v>0</v>
      </c>
      <c r="H350" s="11">
        <v>0</v>
      </c>
      <c r="I350" s="11">
        <v>0</v>
      </c>
      <c r="J350" s="87" t="s">
        <v>56</v>
      </c>
      <c r="K350" s="11">
        <v>0</v>
      </c>
      <c r="L350" s="87">
        <v>0</v>
      </c>
      <c r="M350" s="99"/>
    </row>
    <row r="351" spans="1:13" s="3" customFormat="1" ht="15.6" x14ac:dyDescent="0.25">
      <c r="A351" s="98"/>
      <c r="B351" s="100"/>
      <c r="C351" s="116"/>
      <c r="D351" s="58">
        <v>2023</v>
      </c>
      <c r="E351" s="12">
        <f t="shared" si="163"/>
        <v>0</v>
      </c>
      <c r="F351" s="11">
        <v>0</v>
      </c>
      <c r="G351" s="11">
        <v>0</v>
      </c>
      <c r="H351" s="11">
        <v>0</v>
      </c>
      <c r="I351" s="11">
        <v>0</v>
      </c>
      <c r="J351" s="87" t="s">
        <v>56</v>
      </c>
      <c r="K351" s="11">
        <v>0</v>
      </c>
      <c r="L351" s="87">
        <v>0</v>
      </c>
      <c r="M351" s="99"/>
    </row>
    <row r="352" spans="1:13" s="3" customFormat="1" ht="15.6" x14ac:dyDescent="0.25">
      <c r="A352" s="98"/>
      <c r="B352" s="100"/>
      <c r="C352" s="116"/>
      <c r="D352" s="58">
        <v>2024</v>
      </c>
      <c r="E352" s="12">
        <f t="shared" si="163"/>
        <v>0</v>
      </c>
      <c r="F352" s="11">
        <v>0</v>
      </c>
      <c r="G352" s="11">
        <v>0</v>
      </c>
      <c r="H352" s="11">
        <v>0</v>
      </c>
      <c r="I352" s="11">
        <v>0</v>
      </c>
      <c r="J352" s="87" t="s">
        <v>56</v>
      </c>
      <c r="K352" s="11">
        <v>0</v>
      </c>
      <c r="L352" s="87">
        <v>0</v>
      </c>
      <c r="M352" s="99"/>
    </row>
    <row r="353" spans="1:13" s="3" customFormat="1" ht="15.6" x14ac:dyDescent="0.25">
      <c r="A353" s="98"/>
      <c r="B353" s="100"/>
      <c r="C353" s="116"/>
      <c r="D353" s="58" t="s">
        <v>33</v>
      </c>
      <c r="E353" s="12">
        <f t="shared" si="163"/>
        <v>0</v>
      </c>
      <c r="F353" s="11">
        <v>0</v>
      </c>
      <c r="G353" s="11">
        <v>0</v>
      </c>
      <c r="H353" s="11">
        <v>0</v>
      </c>
      <c r="I353" s="11">
        <v>0</v>
      </c>
      <c r="J353" s="87" t="s">
        <v>56</v>
      </c>
      <c r="K353" s="11">
        <v>0</v>
      </c>
      <c r="L353" s="87">
        <v>0</v>
      </c>
      <c r="M353" s="99"/>
    </row>
    <row r="354" spans="1:13" s="3" customFormat="1" ht="15.6" x14ac:dyDescent="0.25">
      <c r="A354" s="98"/>
      <c r="B354" s="100"/>
      <c r="C354" s="116"/>
      <c r="D354" s="6" t="s">
        <v>10</v>
      </c>
      <c r="E354" s="12">
        <f>SUM(E347:E353)</f>
        <v>6500</v>
      </c>
      <c r="F354" s="12">
        <f t="shared" ref="F354:L354" si="164">SUM(F347:F353)</f>
        <v>6500</v>
      </c>
      <c r="G354" s="12">
        <f t="shared" si="164"/>
        <v>0</v>
      </c>
      <c r="H354" s="12">
        <f t="shared" si="164"/>
        <v>0</v>
      </c>
      <c r="I354" s="12">
        <f t="shared" si="164"/>
        <v>0</v>
      </c>
      <c r="J354" s="5" t="s">
        <v>58</v>
      </c>
      <c r="K354" s="12">
        <f t="shared" si="164"/>
        <v>0</v>
      </c>
      <c r="L354" s="15">
        <f t="shared" si="164"/>
        <v>0</v>
      </c>
      <c r="M354" s="99"/>
    </row>
    <row r="355" spans="1:13" s="3" customFormat="1" ht="15.6" x14ac:dyDescent="0.25">
      <c r="A355" s="98">
        <v>7</v>
      </c>
      <c r="B355" s="107" t="s">
        <v>236</v>
      </c>
      <c r="C355" s="105" t="s">
        <v>301</v>
      </c>
      <c r="D355" s="87">
        <v>2019</v>
      </c>
      <c r="E355" s="12">
        <f>SUM(F355:I355)</f>
        <v>0</v>
      </c>
      <c r="F355" s="11">
        <v>0</v>
      </c>
      <c r="G355" s="11">
        <v>0</v>
      </c>
      <c r="H355" s="11">
        <v>0</v>
      </c>
      <c r="I355" s="11">
        <v>0</v>
      </c>
      <c r="J355" s="87" t="s">
        <v>56</v>
      </c>
      <c r="K355" s="11">
        <v>0</v>
      </c>
      <c r="L355" s="87">
        <v>0</v>
      </c>
      <c r="M355" s="99" t="s">
        <v>126</v>
      </c>
    </row>
    <row r="356" spans="1:13" s="3" customFormat="1" ht="15.6" x14ac:dyDescent="0.25">
      <c r="A356" s="98"/>
      <c r="B356" s="100"/>
      <c r="C356" s="116"/>
      <c r="D356" s="87">
        <v>2020</v>
      </c>
      <c r="E356" s="12">
        <f t="shared" ref="E356:E361" si="165">SUM(F356:I356)</f>
        <v>6500</v>
      </c>
      <c r="F356" s="11">
        <v>6500</v>
      </c>
      <c r="G356" s="11">
        <v>0</v>
      </c>
      <c r="H356" s="11">
        <v>0</v>
      </c>
      <c r="I356" s="11">
        <v>0</v>
      </c>
      <c r="J356" s="87" t="s">
        <v>56</v>
      </c>
      <c r="K356" s="11">
        <v>0</v>
      </c>
      <c r="L356" s="87">
        <v>0</v>
      </c>
      <c r="M356" s="99"/>
    </row>
    <row r="357" spans="1:13" s="3" customFormat="1" ht="15.6" x14ac:dyDescent="0.25">
      <c r="A357" s="98"/>
      <c r="B357" s="100"/>
      <c r="C357" s="116"/>
      <c r="D357" s="87">
        <v>2021</v>
      </c>
      <c r="E357" s="12">
        <f t="shared" si="165"/>
        <v>0</v>
      </c>
      <c r="F357" s="11">
        <v>0</v>
      </c>
      <c r="G357" s="11">
        <v>0</v>
      </c>
      <c r="H357" s="11">
        <v>0</v>
      </c>
      <c r="I357" s="11">
        <v>0</v>
      </c>
      <c r="J357" s="87" t="s">
        <v>56</v>
      </c>
      <c r="K357" s="11">
        <v>0</v>
      </c>
      <c r="L357" s="87">
        <v>0</v>
      </c>
      <c r="M357" s="99"/>
    </row>
    <row r="358" spans="1:13" s="3" customFormat="1" ht="15.6" x14ac:dyDescent="0.25">
      <c r="A358" s="98"/>
      <c r="B358" s="100"/>
      <c r="C358" s="116"/>
      <c r="D358" s="87">
        <v>2022</v>
      </c>
      <c r="E358" s="12">
        <f t="shared" si="165"/>
        <v>0</v>
      </c>
      <c r="F358" s="11">
        <v>0</v>
      </c>
      <c r="G358" s="11">
        <v>0</v>
      </c>
      <c r="H358" s="11">
        <v>0</v>
      </c>
      <c r="I358" s="11">
        <v>0</v>
      </c>
      <c r="J358" s="87" t="s">
        <v>56</v>
      </c>
      <c r="K358" s="11">
        <v>0</v>
      </c>
      <c r="L358" s="87">
        <v>0</v>
      </c>
      <c r="M358" s="99"/>
    </row>
    <row r="359" spans="1:13" s="3" customFormat="1" ht="15.6" x14ac:dyDescent="0.25">
      <c r="A359" s="98"/>
      <c r="B359" s="100"/>
      <c r="C359" s="116"/>
      <c r="D359" s="58">
        <v>2023</v>
      </c>
      <c r="E359" s="12">
        <f t="shared" si="165"/>
        <v>0</v>
      </c>
      <c r="F359" s="11">
        <v>0</v>
      </c>
      <c r="G359" s="11">
        <v>0</v>
      </c>
      <c r="H359" s="11">
        <v>0</v>
      </c>
      <c r="I359" s="11">
        <v>0</v>
      </c>
      <c r="J359" s="87" t="s">
        <v>56</v>
      </c>
      <c r="K359" s="11">
        <v>0</v>
      </c>
      <c r="L359" s="87">
        <v>0</v>
      </c>
      <c r="M359" s="99"/>
    </row>
    <row r="360" spans="1:13" s="3" customFormat="1" ht="15.6" x14ac:dyDescent="0.25">
      <c r="A360" s="98"/>
      <c r="B360" s="100"/>
      <c r="C360" s="116"/>
      <c r="D360" s="58">
        <v>2024</v>
      </c>
      <c r="E360" s="12">
        <f t="shared" si="165"/>
        <v>0</v>
      </c>
      <c r="F360" s="11">
        <v>0</v>
      </c>
      <c r="G360" s="11">
        <v>0</v>
      </c>
      <c r="H360" s="11">
        <v>0</v>
      </c>
      <c r="I360" s="11">
        <v>0</v>
      </c>
      <c r="J360" s="87" t="s">
        <v>56</v>
      </c>
      <c r="K360" s="11">
        <v>0</v>
      </c>
      <c r="L360" s="87">
        <v>0</v>
      </c>
      <c r="M360" s="99"/>
    </row>
    <row r="361" spans="1:13" s="3" customFormat="1" ht="15.6" x14ac:dyDescent="0.25">
      <c r="A361" s="98"/>
      <c r="B361" s="100"/>
      <c r="C361" s="116"/>
      <c r="D361" s="58" t="s">
        <v>33</v>
      </c>
      <c r="E361" s="12">
        <f t="shared" si="165"/>
        <v>0</v>
      </c>
      <c r="F361" s="11">
        <v>0</v>
      </c>
      <c r="G361" s="11">
        <v>0</v>
      </c>
      <c r="H361" s="11">
        <v>0</v>
      </c>
      <c r="I361" s="11">
        <v>0</v>
      </c>
      <c r="J361" s="87" t="s">
        <v>56</v>
      </c>
      <c r="K361" s="11">
        <v>0</v>
      </c>
      <c r="L361" s="87">
        <v>0</v>
      </c>
      <c r="M361" s="99"/>
    </row>
    <row r="362" spans="1:13" s="3" customFormat="1" ht="15.6" x14ac:dyDescent="0.25">
      <c r="A362" s="98"/>
      <c r="B362" s="100"/>
      <c r="C362" s="116"/>
      <c r="D362" s="6" t="s">
        <v>10</v>
      </c>
      <c r="E362" s="12">
        <f>SUM(E355:E361)</f>
        <v>6500</v>
      </c>
      <c r="F362" s="12">
        <f t="shared" ref="F362:L362" si="166">SUM(F355:F361)</f>
        <v>6500</v>
      </c>
      <c r="G362" s="12">
        <f t="shared" si="166"/>
        <v>0</v>
      </c>
      <c r="H362" s="12">
        <f t="shared" si="166"/>
        <v>0</v>
      </c>
      <c r="I362" s="12">
        <f t="shared" si="166"/>
        <v>0</v>
      </c>
      <c r="J362" s="5" t="s">
        <v>58</v>
      </c>
      <c r="K362" s="12">
        <f t="shared" si="166"/>
        <v>0</v>
      </c>
      <c r="L362" s="15">
        <f t="shared" si="166"/>
        <v>0</v>
      </c>
      <c r="M362" s="99"/>
    </row>
    <row r="363" spans="1:13" s="3" customFormat="1" ht="15.6" x14ac:dyDescent="0.25">
      <c r="A363" s="98">
        <v>8</v>
      </c>
      <c r="B363" s="107" t="s">
        <v>237</v>
      </c>
      <c r="C363" s="105" t="s">
        <v>301</v>
      </c>
      <c r="D363" s="87">
        <v>2019</v>
      </c>
      <c r="E363" s="12">
        <f>SUM(F363:I363)</f>
        <v>0</v>
      </c>
      <c r="F363" s="11">
        <v>0</v>
      </c>
      <c r="G363" s="11">
        <v>0</v>
      </c>
      <c r="H363" s="11">
        <v>0</v>
      </c>
      <c r="I363" s="11">
        <v>0</v>
      </c>
      <c r="J363" s="87" t="s">
        <v>56</v>
      </c>
      <c r="K363" s="11">
        <v>0</v>
      </c>
      <c r="L363" s="87">
        <v>0</v>
      </c>
      <c r="M363" s="99" t="s">
        <v>126</v>
      </c>
    </row>
    <row r="364" spans="1:13" s="3" customFormat="1" ht="15.6" x14ac:dyDescent="0.25">
      <c r="A364" s="98"/>
      <c r="B364" s="100"/>
      <c r="C364" s="116"/>
      <c r="D364" s="87">
        <v>2020</v>
      </c>
      <c r="E364" s="12">
        <f t="shared" ref="E364:E369" si="167">SUM(F364:I364)</f>
        <v>6500</v>
      </c>
      <c r="F364" s="11">
        <v>6500</v>
      </c>
      <c r="G364" s="11">
        <v>0</v>
      </c>
      <c r="H364" s="11">
        <v>0</v>
      </c>
      <c r="I364" s="11">
        <v>0</v>
      </c>
      <c r="J364" s="87" t="s">
        <v>56</v>
      </c>
      <c r="K364" s="11">
        <v>0</v>
      </c>
      <c r="L364" s="87">
        <v>0</v>
      </c>
      <c r="M364" s="99"/>
    </row>
    <row r="365" spans="1:13" s="3" customFormat="1" ht="15.6" x14ac:dyDescent="0.25">
      <c r="A365" s="98"/>
      <c r="B365" s="100"/>
      <c r="C365" s="116"/>
      <c r="D365" s="87">
        <v>2021</v>
      </c>
      <c r="E365" s="12">
        <f t="shared" si="167"/>
        <v>0</v>
      </c>
      <c r="F365" s="11">
        <v>0</v>
      </c>
      <c r="G365" s="11">
        <v>0</v>
      </c>
      <c r="H365" s="11">
        <v>0</v>
      </c>
      <c r="I365" s="11">
        <v>0</v>
      </c>
      <c r="J365" s="87" t="s">
        <v>56</v>
      </c>
      <c r="K365" s="11">
        <v>0</v>
      </c>
      <c r="L365" s="87">
        <v>0</v>
      </c>
      <c r="M365" s="99"/>
    </row>
    <row r="366" spans="1:13" s="3" customFormat="1" ht="15.6" x14ac:dyDescent="0.25">
      <c r="A366" s="98"/>
      <c r="B366" s="100"/>
      <c r="C366" s="116"/>
      <c r="D366" s="87">
        <v>2022</v>
      </c>
      <c r="E366" s="12">
        <f t="shared" si="167"/>
        <v>0</v>
      </c>
      <c r="F366" s="11">
        <v>0</v>
      </c>
      <c r="G366" s="11">
        <v>0</v>
      </c>
      <c r="H366" s="11">
        <v>0</v>
      </c>
      <c r="I366" s="11">
        <v>0</v>
      </c>
      <c r="J366" s="87" t="s">
        <v>56</v>
      </c>
      <c r="K366" s="11">
        <v>0</v>
      </c>
      <c r="L366" s="87">
        <v>0</v>
      </c>
      <c r="M366" s="99"/>
    </row>
    <row r="367" spans="1:13" s="3" customFormat="1" ht="15.6" x14ac:dyDescent="0.25">
      <c r="A367" s="98"/>
      <c r="B367" s="100"/>
      <c r="C367" s="116"/>
      <c r="D367" s="58">
        <v>2023</v>
      </c>
      <c r="E367" s="12">
        <f t="shared" si="167"/>
        <v>0</v>
      </c>
      <c r="F367" s="11">
        <v>0</v>
      </c>
      <c r="G367" s="11">
        <v>0</v>
      </c>
      <c r="H367" s="11">
        <v>0</v>
      </c>
      <c r="I367" s="11">
        <v>0</v>
      </c>
      <c r="J367" s="87" t="s">
        <v>56</v>
      </c>
      <c r="K367" s="11">
        <v>0</v>
      </c>
      <c r="L367" s="87">
        <v>0</v>
      </c>
      <c r="M367" s="99"/>
    </row>
    <row r="368" spans="1:13" s="3" customFormat="1" ht="15.6" x14ac:dyDescent="0.25">
      <c r="A368" s="98"/>
      <c r="B368" s="100"/>
      <c r="C368" s="116"/>
      <c r="D368" s="58">
        <v>2024</v>
      </c>
      <c r="E368" s="12">
        <f t="shared" si="167"/>
        <v>0</v>
      </c>
      <c r="F368" s="11">
        <v>0</v>
      </c>
      <c r="G368" s="11">
        <v>0</v>
      </c>
      <c r="H368" s="11">
        <v>0</v>
      </c>
      <c r="I368" s="11">
        <v>0</v>
      </c>
      <c r="J368" s="87" t="s">
        <v>56</v>
      </c>
      <c r="K368" s="11">
        <v>0</v>
      </c>
      <c r="L368" s="87">
        <v>0</v>
      </c>
      <c r="M368" s="99"/>
    </row>
    <row r="369" spans="1:13" s="3" customFormat="1" ht="15.6" x14ac:dyDescent="0.25">
      <c r="A369" s="98"/>
      <c r="B369" s="100"/>
      <c r="C369" s="116"/>
      <c r="D369" s="58" t="s">
        <v>33</v>
      </c>
      <c r="E369" s="12">
        <f t="shared" si="167"/>
        <v>0</v>
      </c>
      <c r="F369" s="11">
        <v>0</v>
      </c>
      <c r="G369" s="11">
        <v>0</v>
      </c>
      <c r="H369" s="11">
        <v>0</v>
      </c>
      <c r="I369" s="11">
        <v>0</v>
      </c>
      <c r="J369" s="87" t="s">
        <v>56</v>
      </c>
      <c r="K369" s="11">
        <v>0</v>
      </c>
      <c r="L369" s="87">
        <v>0</v>
      </c>
      <c r="M369" s="99"/>
    </row>
    <row r="370" spans="1:13" s="3" customFormat="1" ht="15.6" x14ac:dyDescent="0.25">
      <c r="A370" s="98"/>
      <c r="B370" s="100"/>
      <c r="C370" s="116"/>
      <c r="D370" s="6" t="s">
        <v>10</v>
      </c>
      <c r="E370" s="12">
        <f>SUM(E363:E369)</f>
        <v>6500</v>
      </c>
      <c r="F370" s="12">
        <f t="shared" ref="F370:L370" si="168">SUM(F363:F369)</f>
        <v>6500</v>
      </c>
      <c r="G370" s="12">
        <f t="shared" si="168"/>
        <v>0</v>
      </c>
      <c r="H370" s="12">
        <f t="shared" si="168"/>
        <v>0</v>
      </c>
      <c r="I370" s="12">
        <f t="shared" si="168"/>
        <v>0</v>
      </c>
      <c r="J370" s="5" t="s">
        <v>58</v>
      </c>
      <c r="K370" s="12">
        <f t="shared" si="168"/>
        <v>0</v>
      </c>
      <c r="L370" s="15">
        <f t="shared" si="168"/>
        <v>0</v>
      </c>
      <c r="M370" s="99"/>
    </row>
    <row r="371" spans="1:13" s="3" customFormat="1" ht="15.6" x14ac:dyDescent="0.25">
      <c r="A371" s="98">
        <v>9</v>
      </c>
      <c r="B371" s="107" t="s">
        <v>238</v>
      </c>
      <c r="C371" s="105" t="s">
        <v>301</v>
      </c>
      <c r="D371" s="87">
        <v>2019</v>
      </c>
      <c r="E371" s="12">
        <f>SUM(F371:I371)</f>
        <v>0</v>
      </c>
      <c r="F371" s="11">
        <v>0</v>
      </c>
      <c r="G371" s="11">
        <v>0</v>
      </c>
      <c r="H371" s="11">
        <v>0</v>
      </c>
      <c r="I371" s="11">
        <v>0</v>
      </c>
      <c r="J371" s="87" t="s">
        <v>56</v>
      </c>
      <c r="K371" s="11">
        <v>0</v>
      </c>
      <c r="L371" s="87">
        <v>0</v>
      </c>
      <c r="M371" s="99" t="s">
        <v>126</v>
      </c>
    </row>
    <row r="372" spans="1:13" s="3" customFormat="1" ht="15.6" x14ac:dyDescent="0.25">
      <c r="A372" s="98"/>
      <c r="B372" s="100"/>
      <c r="C372" s="116"/>
      <c r="D372" s="87">
        <v>2020</v>
      </c>
      <c r="E372" s="12">
        <f t="shared" ref="E372:E377" si="169">SUM(F372:I372)</f>
        <v>0</v>
      </c>
      <c r="F372" s="11">
        <v>0</v>
      </c>
      <c r="G372" s="11">
        <v>0</v>
      </c>
      <c r="H372" s="11">
        <v>0</v>
      </c>
      <c r="I372" s="11">
        <v>0</v>
      </c>
      <c r="J372" s="87" t="s">
        <v>56</v>
      </c>
      <c r="K372" s="11">
        <v>0</v>
      </c>
      <c r="L372" s="87">
        <v>0</v>
      </c>
      <c r="M372" s="99"/>
    </row>
    <row r="373" spans="1:13" s="3" customFormat="1" ht="15.6" x14ac:dyDescent="0.25">
      <c r="A373" s="98"/>
      <c r="B373" s="100"/>
      <c r="C373" s="116"/>
      <c r="D373" s="87">
        <v>2021</v>
      </c>
      <c r="E373" s="12">
        <f t="shared" si="169"/>
        <v>6500</v>
      </c>
      <c r="F373" s="11">
        <v>6500</v>
      </c>
      <c r="G373" s="11">
        <v>0</v>
      </c>
      <c r="H373" s="11">
        <v>0</v>
      </c>
      <c r="I373" s="11">
        <v>0</v>
      </c>
      <c r="J373" s="87" t="s">
        <v>56</v>
      </c>
      <c r="K373" s="11">
        <v>0</v>
      </c>
      <c r="L373" s="87">
        <v>0</v>
      </c>
      <c r="M373" s="99"/>
    </row>
    <row r="374" spans="1:13" s="3" customFormat="1" ht="15.6" x14ac:dyDescent="0.25">
      <c r="A374" s="98"/>
      <c r="B374" s="100"/>
      <c r="C374" s="116"/>
      <c r="D374" s="87">
        <v>2022</v>
      </c>
      <c r="E374" s="12">
        <f t="shared" si="169"/>
        <v>0</v>
      </c>
      <c r="F374" s="11">
        <v>0</v>
      </c>
      <c r="G374" s="11">
        <v>0</v>
      </c>
      <c r="H374" s="11">
        <v>0</v>
      </c>
      <c r="I374" s="11">
        <v>0</v>
      </c>
      <c r="J374" s="87" t="s">
        <v>56</v>
      </c>
      <c r="K374" s="11">
        <v>0</v>
      </c>
      <c r="L374" s="87">
        <v>0</v>
      </c>
      <c r="M374" s="99"/>
    </row>
    <row r="375" spans="1:13" s="3" customFormat="1" ht="15.6" x14ac:dyDescent="0.25">
      <c r="A375" s="98"/>
      <c r="B375" s="100"/>
      <c r="C375" s="116"/>
      <c r="D375" s="58">
        <v>2023</v>
      </c>
      <c r="E375" s="12">
        <f t="shared" si="169"/>
        <v>0</v>
      </c>
      <c r="F375" s="11">
        <v>0</v>
      </c>
      <c r="G375" s="11">
        <v>0</v>
      </c>
      <c r="H375" s="11">
        <v>0</v>
      </c>
      <c r="I375" s="11">
        <v>0</v>
      </c>
      <c r="J375" s="87" t="s">
        <v>56</v>
      </c>
      <c r="K375" s="11">
        <v>0</v>
      </c>
      <c r="L375" s="87">
        <v>0</v>
      </c>
      <c r="M375" s="99"/>
    </row>
    <row r="376" spans="1:13" s="3" customFormat="1" ht="15.6" x14ac:dyDescent="0.25">
      <c r="A376" s="98"/>
      <c r="B376" s="100"/>
      <c r="C376" s="116"/>
      <c r="D376" s="58">
        <v>2024</v>
      </c>
      <c r="E376" s="12">
        <f t="shared" si="169"/>
        <v>0</v>
      </c>
      <c r="F376" s="11">
        <v>0</v>
      </c>
      <c r="G376" s="11">
        <v>0</v>
      </c>
      <c r="H376" s="11">
        <v>0</v>
      </c>
      <c r="I376" s="11">
        <v>0</v>
      </c>
      <c r="J376" s="87" t="s">
        <v>56</v>
      </c>
      <c r="K376" s="11">
        <v>0</v>
      </c>
      <c r="L376" s="87">
        <v>0</v>
      </c>
      <c r="M376" s="99"/>
    </row>
    <row r="377" spans="1:13" s="3" customFormat="1" ht="15.6" x14ac:dyDescent="0.25">
      <c r="A377" s="98"/>
      <c r="B377" s="100"/>
      <c r="C377" s="116"/>
      <c r="D377" s="58" t="s">
        <v>33</v>
      </c>
      <c r="E377" s="12">
        <f t="shared" si="169"/>
        <v>0</v>
      </c>
      <c r="F377" s="11">
        <v>0</v>
      </c>
      <c r="G377" s="11">
        <v>0</v>
      </c>
      <c r="H377" s="11">
        <v>0</v>
      </c>
      <c r="I377" s="11">
        <v>0</v>
      </c>
      <c r="J377" s="87" t="s">
        <v>56</v>
      </c>
      <c r="K377" s="11">
        <v>0</v>
      </c>
      <c r="L377" s="87">
        <v>0</v>
      </c>
      <c r="M377" s="99"/>
    </row>
    <row r="378" spans="1:13" s="3" customFormat="1" ht="15.6" x14ac:dyDescent="0.25">
      <c r="A378" s="98"/>
      <c r="B378" s="100"/>
      <c r="C378" s="116"/>
      <c r="D378" s="6" t="s">
        <v>10</v>
      </c>
      <c r="E378" s="12">
        <f>SUM(E371:E377)</f>
        <v>6500</v>
      </c>
      <c r="F378" s="12">
        <f t="shared" ref="F378:L378" si="170">SUM(F371:F377)</f>
        <v>6500</v>
      </c>
      <c r="G378" s="12">
        <f t="shared" si="170"/>
        <v>0</v>
      </c>
      <c r="H378" s="12">
        <f t="shared" si="170"/>
        <v>0</v>
      </c>
      <c r="I378" s="12">
        <f t="shared" si="170"/>
        <v>0</v>
      </c>
      <c r="J378" s="5" t="s">
        <v>58</v>
      </c>
      <c r="K378" s="12">
        <f t="shared" si="170"/>
        <v>0</v>
      </c>
      <c r="L378" s="15">
        <f t="shared" si="170"/>
        <v>0</v>
      </c>
      <c r="M378" s="99"/>
    </row>
    <row r="379" spans="1:13" s="3" customFormat="1" ht="15.6" x14ac:dyDescent="0.25">
      <c r="A379" s="98">
        <v>10</v>
      </c>
      <c r="B379" s="107" t="s">
        <v>127</v>
      </c>
      <c r="C379" s="105" t="s">
        <v>301</v>
      </c>
      <c r="D379" s="87">
        <v>2019</v>
      </c>
      <c r="E379" s="12">
        <f>SUM(F379:I379)</f>
        <v>0</v>
      </c>
      <c r="F379" s="11">
        <v>0</v>
      </c>
      <c r="G379" s="11">
        <v>0</v>
      </c>
      <c r="H379" s="11">
        <v>0</v>
      </c>
      <c r="I379" s="11">
        <v>0</v>
      </c>
      <c r="J379" s="87" t="s">
        <v>56</v>
      </c>
      <c r="K379" s="11">
        <v>0</v>
      </c>
      <c r="L379" s="87">
        <v>0</v>
      </c>
      <c r="M379" s="99" t="s">
        <v>126</v>
      </c>
    </row>
    <row r="380" spans="1:13" s="3" customFormat="1" ht="15.6" x14ac:dyDescent="0.25">
      <c r="A380" s="98"/>
      <c r="B380" s="100"/>
      <c r="C380" s="116"/>
      <c r="D380" s="87">
        <v>2020</v>
      </c>
      <c r="E380" s="12">
        <f t="shared" ref="E380:E385" si="171">SUM(F380:I380)</f>
        <v>0</v>
      </c>
      <c r="F380" s="11">
        <v>0</v>
      </c>
      <c r="G380" s="11">
        <v>0</v>
      </c>
      <c r="H380" s="11">
        <v>0</v>
      </c>
      <c r="I380" s="11">
        <v>0</v>
      </c>
      <c r="J380" s="87" t="s">
        <v>56</v>
      </c>
      <c r="K380" s="11">
        <v>0</v>
      </c>
      <c r="L380" s="87">
        <v>0</v>
      </c>
      <c r="M380" s="99"/>
    </row>
    <row r="381" spans="1:13" s="3" customFormat="1" ht="15.6" x14ac:dyDescent="0.25">
      <c r="A381" s="98"/>
      <c r="B381" s="100"/>
      <c r="C381" s="116"/>
      <c r="D381" s="87">
        <v>2021</v>
      </c>
      <c r="E381" s="12">
        <f t="shared" si="171"/>
        <v>6500</v>
      </c>
      <c r="F381" s="11">
        <v>6500</v>
      </c>
      <c r="G381" s="11">
        <v>0</v>
      </c>
      <c r="H381" s="11">
        <v>0</v>
      </c>
      <c r="I381" s="11">
        <v>0</v>
      </c>
      <c r="J381" s="87" t="s">
        <v>56</v>
      </c>
      <c r="K381" s="11">
        <v>0</v>
      </c>
      <c r="L381" s="87">
        <v>0</v>
      </c>
      <c r="M381" s="99"/>
    </row>
    <row r="382" spans="1:13" s="3" customFormat="1" ht="15.6" x14ac:dyDescent="0.25">
      <c r="A382" s="98"/>
      <c r="B382" s="100"/>
      <c r="C382" s="116"/>
      <c r="D382" s="87">
        <v>2022</v>
      </c>
      <c r="E382" s="12">
        <f t="shared" si="171"/>
        <v>0</v>
      </c>
      <c r="F382" s="11">
        <v>0</v>
      </c>
      <c r="G382" s="11">
        <v>0</v>
      </c>
      <c r="H382" s="11">
        <v>0</v>
      </c>
      <c r="I382" s="11">
        <v>0</v>
      </c>
      <c r="J382" s="87" t="s">
        <v>56</v>
      </c>
      <c r="K382" s="11">
        <v>0</v>
      </c>
      <c r="L382" s="87">
        <v>0</v>
      </c>
      <c r="M382" s="99"/>
    </row>
    <row r="383" spans="1:13" s="3" customFormat="1" ht="15.6" x14ac:dyDescent="0.25">
      <c r="A383" s="98"/>
      <c r="B383" s="100"/>
      <c r="C383" s="116"/>
      <c r="D383" s="58">
        <v>2023</v>
      </c>
      <c r="E383" s="12">
        <f t="shared" si="171"/>
        <v>0</v>
      </c>
      <c r="F383" s="11">
        <v>0</v>
      </c>
      <c r="G383" s="11">
        <v>0</v>
      </c>
      <c r="H383" s="11">
        <v>0</v>
      </c>
      <c r="I383" s="11">
        <v>0</v>
      </c>
      <c r="J383" s="87" t="s">
        <v>56</v>
      </c>
      <c r="K383" s="11">
        <v>0</v>
      </c>
      <c r="L383" s="87">
        <v>0</v>
      </c>
      <c r="M383" s="99"/>
    </row>
    <row r="384" spans="1:13" s="3" customFormat="1" ht="15.6" x14ac:dyDescent="0.25">
      <c r="A384" s="98"/>
      <c r="B384" s="100"/>
      <c r="C384" s="116"/>
      <c r="D384" s="58">
        <v>2024</v>
      </c>
      <c r="E384" s="12">
        <f t="shared" si="171"/>
        <v>0</v>
      </c>
      <c r="F384" s="11">
        <v>0</v>
      </c>
      <c r="G384" s="11">
        <v>0</v>
      </c>
      <c r="H384" s="11">
        <v>0</v>
      </c>
      <c r="I384" s="11">
        <v>0</v>
      </c>
      <c r="J384" s="87" t="s">
        <v>56</v>
      </c>
      <c r="K384" s="11">
        <v>0</v>
      </c>
      <c r="L384" s="87">
        <v>0</v>
      </c>
      <c r="M384" s="99"/>
    </row>
    <row r="385" spans="1:13" s="3" customFormat="1" ht="15.6" x14ac:dyDescent="0.25">
      <c r="A385" s="98"/>
      <c r="B385" s="100"/>
      <c r="C385" s="116"/>
      <c r="D385" s="58" t="s">
        <v>33</v>
      </c>
      <c r="E385" s="12">
        <f t="shared" si="171"/>
        <v>0</v>
      </c>
      <c r="F385" s="11">
        <v>0</v>
      </c>
      <c r="G385" s="11">
        <v>0</v>
      </c>
      <c r="H385" s="11">
        <v>0</v>
      </c>
      <c r="I385" s="11">
        <v>0</v>
      </c>
      <c r="J385" s="87" t="s">
        <v>56</v>
      </c>
      <c r="K385" s="11">
        <v>0</v>
      </c>
      <c r="L385" s="87">
        <v>0</v>
      </c>
      <c r="M385" s="99"/>
    </row>
    <row r="386" spans="1:13" s="3" customFormat="1" ht="15.6" x14ac:dyDescent="0.25">
      <c r="A386" s="98"/>
      <c r="B386" s="100"/>
      <c r="C386" s="116"/>
      <c r="D386" s="6" t="s">
        <v>10</v>
      </c>
      <c r="E386" s="12">
        <f>SUM(E379:E385)</f>
        <v>6500</v>
      </c>
      <c r="F386" s="12">
        <f t="shared" ref="F386:L386" si="172">SUM(F379:F385)</f>
        <v>6500</v>
      </c>
      <c r="G386" s="12">
        <f t="shared" si="172"/>
        <v>0</v>
      </c>
      <c r="H386" s="12">
        <f t="shared" si="172"/>
        <v>0</v>
      </c>
      <c r="I386" s="12">
        <f t="shared" si="172"/>
        <v>0</v>
      </c>
      <c r="J386" s="5" t="s">
        <v>58</v>
      </c>
      <c r="K386" s="12">
        <f t="shared" si="172"/>
        <v>0</v>
      </c>
      <c r="L386" s="15">
        <f t="shared" si="172"/>
        <v>0</v>
      </c>
      <c r="M386" s="99"/>
    </row>
    <row r="387" spans="1:13" s="3" customFormat="1" ht="15.6" x14ac:dyDescent="0.25">
      <c r="A387" s="98">
        <v>11</v>
      </c>
      <c r="B387" s="107" t="s">
        <v>239</v>
      </c>
      <c r="C387" s="105" t="s">
        <v>301</v>
      </c>
      <c r="D387" s="87">
        <v>2019</v>
      </c>
      <c r="E387" s="12">
        <f>SUM(F387:I387)</f>
        <v>0</v>
      </c>
      <c r="F387" s="11">
        <v>0</v>
      </c>
      <c r="G387" s="11">
        <v>0</v>
      </c>
      <c r="H387" s="11">
        <v>0</v>
      </c>
      <c r="I387" s="11">
        <v>0</v>
      </c>
      <c r="J387" s="87" t="s">
        <v>56</v>
      </c>
      <c r="K387" s="11">
        <v>0</v>
      </c>
      <c r="L387" s="87">
        <v>0</v>
      </c>
      <c r="M387" s="99" t="s">
        <v>126</v>
      </c>
    </row>
    <row r="388" spans="1:13" s="3" customFormat="1" ht="15.6" x14ac:dyDescent="0.25">
      <c r="A388" s="98"/>
      <c r="B388" s="100"/>
      <c r="C388" s="116"/>
      <c r="D388" s="87">
        <v>2020</v>
      </c>
      <c r="E388" s="12">
        <f t="shared" ref="E388:E393" si="173">SUM(F388:I388)</f>
        <v>0</v>
      </c>
      <c r="F388" s="11">
        <v>0</v>
      </c>
      <c r="G388" s="11">
        <v>0</v>
      </c>
      <c r="H388" s="11">
        <v>0</v>
      </c>
      <c r="I388" s="11">
        <v>0</v>
      </c>
      <c r="J388" s="87" t="s">
        <v>56</v>
      </c>
      <c r="K388" s="11">
        <v>0</v>
      </c>
      <c r="L388" s="87">
        <v>0</v>
      </c>
      <c r="M388" s="99"/>
    </row>
    <row r="389" spans="1:13" s="3" customFormat="1" ht="15.6" x14ac:dyDescent="0.25">
      <c r="A389" s="98"/>
      <c r="B389" s="100"/>
      <c r="C389" s="116"/>
      <c r="D389" s="87">
        <v>2021</v>
      </c>
      <c r="E389" s="12">
        <f t="shared" si="173"/>
        <v>6500</v>
      </c>
      <c r="F389" s="11">
        <v>6500</v>
      </c>
      <c r="G389" s="11">
        <v>0</v>
      </c>
      <c r="H389" s="11">
        <v>0</v>
      </c>
      <c r="I389" s="11">
        <v>0</v>
      </c>
      <c r="J389" s="87" t="s">
        <v>56</v>
      </c>
      <c r="K389" s="11">
        <v>0</v>
      </c>
      <c r="L389" s="87">
        <v>0</v>
      </c>
      <c r="M389" s="99"/>
    </row>
    <row r="390" spans="1:13" s="3" customFormat="1" ht="15.6" x14ac:dyDescent="0.25">
      <c r="A390" s="98"/>
      <c r="B390" s="100"/>
      <c r="C390" s="116"/>
      <c r="D390" s="87">
        <v>2022</v>
      </c>
      <c r="E390" s="12">
        <f t="shared" si="173"/>
        <v>0</v>
      </c>
      <c r="F390" s="11">
        <v>0</v>
      </c>
      <c r="G390" s="11">
        <v>0</v>
      </c>
      <c r="H390" s="11">
        <v>0</v>
      </c>
      <c r="I390" s="11">
        <v>0</v>
      </c>
      <c r="J390" s="87" t="s">
        <v>56</v>
      </c>
      <c r="K390" s="11">
        <v>0</v>
      </c>
      <c r="L390" s="87">
        <v>0</v>
      </c>
      <c r="M390" s="99"/>
    </row>
    <row r="391" spans="1:13" s="3" customFormat="1" ht="15.6" x14ac:dyDescent="0.25">
      <c r="A391" s="98"/>
      <c r="B391" s="100"/>
      <c r="C391" s="116"/>
      <c r="D391" s="58">
        <v>2023</v>
      </c>
      <c r="E391" s="12">
        <f t="shared" si="173"/>
        <v>0</v>
      </c>
      <c r="F391" s="11">
        <v>0</v>
      </c>
      <c r="G391" s="11">
        <v>0</v>
      </c>
      <c r="H391" s="11">
        <v>0</v>
      </c>
      <c r="I391" s="11">
        <v>0</v>
      </c>
      <c r="J391" s="87" t="s">
        <v>56</v>
      </c>
      <c r="K391" s="11">
        <v>0</v>
      </c>
      <c r="L391" s="87">
        <v>0</v>
      </c>
      <c r="M391" s="99"/>
    </row>
    <row r="392" spans="1:13" s="3" customFormat="1" ht="15.6" x14ac:dyDescent="0.25">
      <c r="A392" s="98"/>
      <c r="B392" s="100"/>
      <c r="C392" s="116"/>
      <c r="D392" s="58">
        <v>2024</v>
      </c>
      <c r="E392" s="12">
        <f t="shared" si="173"/>
        <v>0</v>
      </c>
      <c r="F392" s="11">
        <v>0</v>
      </c>
      <c r="G392" s="11">
        <v>0</v>
      </c>
      <c r="H392" s="11">
        <v>0</v>
      </c>
      <c r="I392" s="11">
        <v>0</v>
      </c>
      <c r="J392" s="87" t="s">
        <v>56</v>
      </c>
      <c r="K392" s="11">
        <v>0</v>
      </c>
      <c r="L392" s="87">
        <v>0</v>
      </c>
      <c r="M392" s="99"/>
    </row>
    <row r="393" spans="1:13" s="3" customFormat="1" ht="15.6" x14ac:dyDescent="0.25">
      <c r="A393" s="98"/>
      <c r="B393" s="100"/>
      <c r="C393" s="116"/>
      <c r="D393" s="58" t="s">
        <v>33</v>
      </c>
      <c r="E393" s="12">
        <f t="shared" si="173"/>
        <v>0</v>
      </c>
      <c r="F393" s="11">
        <v>0</v>
      </c>
      <c r="G393" s="11">
        <v>0</v>
      </c>
      <c r="H393" s="11">
        <v>0</v>
      </c>
      <c r="I393" s="11">
        <v>0</v>
      </c>
      <c r="J393" s="87" t="s">
        <v>56</v>
      </c>
      <c r="K393" s="11">
        <v>0</v>
      </c>
      <c r="L393" s="87">
        <v>0</v>
      </c>
      <c r="M393" s="99"/>
    </row>
    <row r="394" spans="1:13" s="3" customFormat="1" ht="15.6" x14ac:dyDescent="0.25">
      <c r="A394" s="98"/>
      <c r="B394" s="100"/>
      <c r="C394" s="116"/>
      <c r="D394" s="6" t="s">
        <v>10</v>
      </c>
      <c r="E394" s="12">
        <f>SUM(E387:E393)</f>
        <v>6500</v>
      </c>
      <c r="F394" s="12">
        <f t="shared" ref="F394:L394" si="174">SUM(F387:F393)</f>
        <v>6500</v>
      </c>
      <c r="G394" s="12">
        <f t="shared" si="174"/>
        <v>0</v>
      </c>
      <c r="H394" s="12">
        <f t="shared" si="174"/>
        <v>0</v>
      </c>
      <c r="I394" s="12">
        <f t="shared" si="174"/>
        <v>0</v>
      </c>
      <c r="J394" s="5" t="s">
        <v>58</v>
      </c>
      <c r="K394" s="12">
        <f t="shared" si="174"/>
        <v>0</v>
      </c>
      <c r="L394" s="15">
        <f t="shared" si="174"/>
        <v>0</v>
      </c>
      <c r="M394" s="99"/>
    </row>
    <row r="395" spans="1:13" s="3" customFormat="1" ht="15.6" x14ac:dyDescent="0.25">
      <c r="A395" s="98">
        <v>12</v>
      </c>
      <c r="B395" s="107" t="s">
        <v>349</v>
      </c>
      <c r="C395" s="105" t="s">
        <v>301</v>
      </c>
      <c r="D395" s="87">
        <v>2019</v>
      </c>
      <c r="E395" s="12">
        <f>SUM(F395:I395)</f>
        <v>0</v>
      </c>
      <c r="F395" s="11">
        <v>0</v>
      </c>
      <c r="G395" s="11">
        <v>0</v>
      </c>
      <c r="H395" s="11">
        <v>0</v>
      </c>
      <c r="I395" s="11">
        <v>0</v>
      </c>
      <c r="J395" s="87" t="s">
        <v>56</v>
      </c>
      <c r="K395" s="11">
        <v>0</v>
      </c>
      <c r="L395" s="87">
        <v>0</v>
      </c>
      <c r="M395" s="99" t="s">
        <v>126</v>
      </c>
    </row>
    <row r="396" spans="1:13" s="3" customFormat="1" ht="15.6" x14ac:dyDescent="0.25">
      <c r="A396" s="98"/>
      <c r="B396" s="100"/>
      <c r="C396" s="116"/>
      <c r="D396" s="87">
        <v>2020</v>
      </c>
      <c r="E396" s="12">
        <f t="shared" ref="E396:E401" si="175">SUM(F396:I396)</f>
        <v>0</v>
      </c>
      <c r="F396" s="11">
        <v>0</v>
      </c>
      <c r="G396" s="11">
        <v>0</v>
      </c>
      <c r="H396" s="11">
        <v>0</v>
      </c>
      <c r="I396" s="11">
        <v>0</v>
      </c>
      <c r="J396" s="87" t="s">
        <v>56</v>
      </c>
      <c r="K396" s="11">
        <v>0</v>
      </c>
      <c r="L396" s="87">
        <v>0</v>
      </c>
      <c r="M396" s="99"/>
    </row>
    <row r="397" spans="1:13" s="3" customFormat="1" ht="15.6" x14ac:dyDescent="0.25">
      <c r="A397" s="98"/>
      <c r="B397" s="100"/>
      <c r="C397" s="116"/>
      <c r="D397" s="87">
        <v>2021</v>
      </c>
      <c r="E397" s="12">
        <f t="shared" si="175"/>
        <v>0</v>
      </c>
      <c r="F397" s="11">
        <v>0</v>
      </c>
      <c r="G397" s="11">
        <v>0</v>
      </c>
      <c r="H397" s="11">
        <v>0</v>
      </c>
      <c r="I397" s="11">
        <v>0</v>
      </c>
      <c r="J397" s="87" t="s">
        <v>56</v>
      </c>
      <c r="K397" s="11">
        <v>0</v>
      </c>
      <c r="L397" s="87">
        <v>0</v>
      </c>
      <c r="M397" s="99"/>
    </row>
    <row r="398" spans="1:13" s="3" customFormat="1" ht="15.6" x14ac:dyDescent="0.25">
      <c r="A398" s="98"/>
      <c r="B398" s="100"/>
      <c r="C398" s="116"/>
      <c r="D398" s="87">
        <v>2022</v>
      </c>
      <c r="E398" s="12">
        <f t="shared" si="175"/>
        <v>6500</v>
      </c>
      <c r="F398" s="11">
        <v>6500</v>
      </c>
      <c r="G398" s="11">
        <v>0</v>
      </c>
      <c r="H398" s="11">
        <v>0</v>
      </c>
      <c r="I398" s="11">
        <v>0</v>
      </c>
      <c r="J398" s="87" t="s">
        <v>56</v>
      </c>
      <c r="K398" s="11">
        <v>0</v>
      </c>
      <c r="L398" s="87">
        <v>0</v>
      </c>
      <c r="M398" s="99"/>
    </row>
    <row r="399" spans="1:13" s="3" customFormat="1" ht="15.6" x14ac:dyDescent="0.25">
      <c r="A399" s="98"/>
      <c r="B399" s="100"/>
      <c r="C399" s="116"/>
      <c r="D399" s="58">
        <v>2023</v>
      </c>
      <c r="E399" s="12">
        <f t="shared" si="175"/>
        <v>0</v>
      </c>
      <c r="F399" s="11">
        <v>0</v>
      </c>
      <c r="G399" s="11">
        <v>0</v>
      </c>
      <c r="H399" s="11">
        <v>0</v>
      </c>
      <c r="I399" s="11">
        <v>0</v>
      </c>
      <c r="J399" s="87" t="s">
        <v>56</v>
      </c>
      <c r="K399" s="11">
        <v>0</v>
      </c>
      <c r="L399" s="87">
        <v>0</v>
      </c>
      <c r="M399" s="99"/>
    </row>
    <row r="400" spans="1:13" s="3" customFormat="1" ht="15.6" x14ac:dyDescent="0.25">
      <c r="A400" s="98"/>
      <c r="B400" s="100"/>
      <c r="C400" s="116"/>
      <c r="D400" s="58">
        <v>2024</v>
      </c>
      <c r="E400" s="12">
        <f t="shared" si="175"/>
        <v>0</v>
      </c>
      <c r="F400" s="11">
        <v>0</v>
      </c>
      <c r="G400" s="11">
        <v>0</v>
      </c>
      <c r="H400" s="11">
        <v>0</v>
      </c>
      <c r="I400" s="11">
        <v>0</v>
      </c>
      <c r="J400" s="87" t="s">
        <v>56</v>
      </c>
      <c r="K400" s="11">
        <v>0</v>
      </c>
      <c r="L400" s="87">
        <v>0</v>
      </c>
      <c r="M400" s="99"/>
    </row>
    <row r="401" spans="1:13" s="3" customFormat="1" ht="15.6" x14ac:dyDescent="0.25">
      <c r="A401" s="98"/>
      <c r="B401" s="100"/>
      <c r="C401" s="116"/>
      <c r="D401" s="58" t="s">
        <v>33</v>
      </c>
      <c r="E401" s="12">
        <f t="shared" si="175"/>
        <v>0</v>
      </c>
      <c r="F401" s="11">
        <v>0</v>
      </c>
      <c r="G401" s="11">
        <v>0</v>
      </c>
      <c r="H401" s="11">
        <v>0</v>
      </c>
      <c r="I401" s="11">
        <v>0</v>
      </c>
      <c r="J401" s="87" t="s">
        <v>56</v>
      </c>
      <c r="K401" s="11">
        <v>0</v>
      </c>
      <c r="L401" s="87">
        <v>0</v>
      </c>
      <c r="M401" s="99"/>
    </row>
    <row r="402" spans="1:13" s="3" customFormat="1" ht="15.6" x14ac:dyDescent="0.25">
      <c r="A402" s="98"/>
      <c r="B402" s="100"/>
      <c r="C402" s="116"/>
      <c r="D402" s="6" t="s">
        <v>10</v>
      </c>
      <c r="E402" s="12">
        <f>SUM(E395:E401)</f>
        <v>6500</v>
      </c>
      <c r="F402" s="12">
        <f t="shared" ref="F402:L402" si="176">SUM(F395:F401)</f>
        <v>6500</v>
      </c>
      <c r="G402" s="12">
        <f t="shared" si="176"/>
        <v>0</v>
      </c>
      <c r="H402" s="12">
        <f t="shared" si="176"/>
        <v>0</v>
      </c>
      <c r="I402" s="12">
        <f t="shared" si="176"/>
        <v>0</v>
      </c>
      <c r="J402" s="5" t="s">
        <v>58</v>
      </c>
      <c r="K402" s="12">
        <f t="shared" si="176"/>
        <v>0</v>
      </c>
      <c r="L402" s="15">
        <f t="shared" si="176"/>
        <v>0</v>
      </c>
      <c r="M402" s="99"/>
    </row>
    <row r="403" spans="1:13" s="3" customFormat="1" ht="15.6" x14ac:dyDescent="0.25">
      <c r="A403" s="98">
        <v>13</v>
      </c>
      <c r="B403" s="107" t="s">
        <v>240</v>
      </c>
      <c r="C403" s="105" t="s">
        <v>301</v>
      </c>
      <c r="D403" s="87">
        <v>2019</v>
      </c>
      <c r="E403" s="12">
        <f>SUM(F403:I403)</f>
        <v>0</v>
      </c>
      <c r="F403" s="11">
        <v>0</v>
      </c>
      <c r="G403" s="11">
        <v>0</v>
      </c>
      <c r="H403" s="11">
        <v>0</v>
      </c>
      <c r="I403" s="11">
        <v>0</v>
      </c>
      <c r="J403" s="87" t="s">
        <v>56</v>
      </c>
      <c r="K403" s="11">
        <v>0</v>
      </c>
      <c r="L403" s="87">
        <v>0</v>
      </c>
      <c r="M403" s="99" t="s">
        <v>126</v>
      </c>
    </row>
    <row r="404" spans="1:13" s="3" customFormat="1" ht="15.6" x14ac:dyDescent="0.25">
      <c r="A404" s="98"/>
      <c r="B404" s="100"/>
      <c r="C404" s="116"/>
      <c r="D404" s="87">
        <v>2020</v>
      </c>
      <c r="E404" s="12">
        <f t="shared" ref="E404:E409" si="177">SUM(F404:I404)</f>
        <v>0</v>
      </c>
      <c r="F404" s="11">
        <v>0</v>
      </c>
      <c r="G404" s="11">
        <v>0</v>
      </c>
      <c r="H404" s="11">
        <v>0</v>
      </c>
      <c r="I404" s="11">
        <v>0</v>
      </c>
      <c r="J404" s="87" t="s">
        <v>56</v>
      </c>
      <c r="K404" s="11">
        <v>0</v>
      </c>
      <c r="L404" s="87">
        <v>0</v>
      </c>
      <c r="M404" s="99"/>
    </row>
    <row r="405" spans="1:13" s="3" customFormat="1" ht="15.6" x14ac:dyDescent="0.25">
      <c r="A405" s="98"/>
      <c r="B405" s="100"/>
      <c r="C405" s="116"/>
      <c r="D405" s="87">
        <v>2021</v>
      </c>
      <c r="E405" s="12">
        <f t="shared" si="177"/>
        <v>0</v>
      </c>
      <c r="F405" s="11">
        <v>0</v>
      </c>
      <c r="G405" s="11">
        <v>0</v>
      </c>
      <c r="H405" s="11">
        <v>0</v>
      </c>
      <c r="I405" s="11">
        <v>0</v>
      </c>
      <c r="J405" s="87" t="s">
        <v>56</v>
      </c>
      <c r="K405" s="11">
        <v>0</v>
      </c>
      <c r="L405" s="87">
        <v>0</v>
      </c>
      <c r="M405" s="99"/>
    </row>
    <row r="406" spans="1:13" s="3" customFormat="1" ht="15.6" x14ac:dyDescent="0.25">
      <c r="A406" s="98"/>
      <c r="B406" s="100"/>
      <c r="C406" s="116"/>
      <c r="D406" s="87">
        <v>2022</v>
      </c>
      <c r="E406" s="12">
        <f t="shared" si="177"/>
        <v>0</v>
      </c>
      <c r="F406" s="11">
        <v>0</v>
      </c>
      <c r="G406" s="11">
        <v>0</v>
      </c>
      <c r="H406" s="11">
        <v>0</v>
      </c>
      <c r="I406" s="11">
        <v>0</v>
      </c>
      <c r="J406" s="87" t="s">
        <v>56</v>
      </c>
      <c r="K406" s="11">
        <v>0</v>
      </c>
      <c r="L406" s="87">
        <v>0</v>
      </c>
      <c r="M406" s="99"/>
    </row>
    <row r="407" spans="1:13" s="3" customFormat="1" ht="15.6" x14ac:dyDescent="0.25">
      <c r="A407" s="98"/>
      <c r="B407" s="100"/>
      <c r="C407" s="116"/>
      <c r="D407" s="58">
        <v>2023</v>
      </c>
      <c r="E407" s="12">
        <f t="shared" si="177"/>
        <v>6500</v>
      </c>
      <c r="F407" s="11">
        <v>6500</v>
      </c>
      <c r="G407" s="11">
        <v>0</v>
      </c>
      <c r="H407" s="11">
        <v>0</v>
      </c>
      <c r="I407" s="11">
        <v>0</v>
      </c>
      <c r="J407" s="87" t="s">
        <v>56</v>
      </c>
      <c r="K407" s="11">
        <v>0</v>
      </c>
      <c r="L407" s="87">
        <v>0</v>
      </c>
      <c r="M407" s="99"/>
    </row>
    <row r="408" spans="1:13" s="3" customFormat="1" ht="15.6" x14ac:dyDescent="0.25">
      <c r="A408" s="98"/>
      <c r="B408" s="100"/>
      <c r="C408" s="116"/>
      <c r="D408" s="58">
        <v>2024</v>
      </c>
      <c r="E408" s="12">
        <f t="shared" si="177"/>
        <v>0</v>
      </c>
      <c r="F408" s="11">
        <v>0</v>
      </c>
      <c r="G408" s="11">
        <v>0</v>
      </c>
      <c r="H408" s="11">
        <v>0</v>
      </c>
      <c r="I408" s="11">
        <v>0</v>
      </c>
      <c r="J408" s="87" t="s">
        <v>56</v>
      </c>
      <c r="K408" s="11">
        <v>0</v>
      </c>
      <c r="L408" s="87">
        <v>0</v>
      </c>
      <c r="M408" s="99"/>
    </row>
    <row r="409" spans="1:13" s="3" customFormat="1" ht="15.6" x14ac:dyDescent="0.25">
      <c r="A409" s="98"/>
      <c r="B409" s="100"/>
      <c r="C409" s="116"/>
      <c r="D409" s="58" t="s">
        <v>33</v>
      </c>
      <c r="E409" s="12">
        <f t="shared" si="177"/>
        <v>0</v>
      </c>
      <c r="F409" s="11">
        <v>0</v>
      </c>
      <c r="G409" s="11">
        <v>0</v>
      </c>
      <c r="H409" s="11">
        <v>0</v>
      </c>
      <c r="I409" s="11">
        <v>0</v>
      </c>
      <c r="J409" s="87" t="s">
        <v>56</v>
      </c>
      <c r="K409" s="11">
        <v>0</v>
      </c>
      <c r="L409" s="87">
        <v>0</v>
      </c>
      <c r="M409" s="99"/>
    </row>
    <row r="410" spans="1:13" s="3" customFormat="1" ht="15.6" x14ac:dyDescent="0.25">
      <c r="A410" s="98"/>
      <c r="B410" s="100"/>
      <c r="C410" s="116"/>
      <c r="D410" s="6" t="s">
        <v>10</v>
      </c>
      <c r="E410" s="12">
        <f>SUM(E403:E409)</f>
        <v>6500</v>
      </c>
      <c r="F410" s="12">
        <f t="shared" ref="F410:L410" si="178">SUM(F403:F409)</f>
        <v>6500</v>
      </c>
      <c r="G410" s="12">
        <f t="shared" si="178"/>
        <v>0</v>
      </c>
      <c r="H410" s="12">
        <f t="shared" si="178"/>
        <v>0</v>
      </c>
      <c r="I410" s="12">
        <f t="shared" si="178"/>
        <v>0</v>
      </c>
      <c r="J410" s="5" t="s">
        <v>58</v>
      </c>
      <c r="K410" s="12">
        <f t="shared" si="178"/>
        <v>0</v>
      </c>
      <c r="L410" s="15">
        <f t="shared" si="178"/>
        <v>0</v>
      </c>
      <c r="M410" s="99"/>
    </row>
    <row r="411" spans="1:13" s="3" customFormat="1" ht="15.6" x14ac:dyDescent="0.25">
      <c r="A411" s="98">
        <v>14</v>
      </c>
      <c r="B411" s="131" t="s">
        <v>124</v>
      </c>
      <c r="C411" s="99" t="s">
        <v>48</v>
      </c>
      <c r="D411" s="87">
        <v>2019</v>
      </c>
      <c r="E411" s="12">
        <f>SUM(F411:I411)</f>
        <v>100</v>
      </c>
      <c r="F411" s="11">
        <v>0</v>
      </c>
      <c r="G411" s="11">
        <v>0</v>
      </c>
      <c r="H411" s="11">
        <v>100</v>
      </c>
      <c r="I411" s="11">
        <v>0</v>
      </c>
      <c r="J411" s="87" t="s">
        <v>56</v>
      </c>
      <c r="K411" s="11">
        <v>0</v>
      </c>
      <c r="L411" s="87">
        <v>1</v>
      </c>
      <c r="M411" s="99" t="s">
        <v>15</v>
      </c>
    </row>
    <row r="412" spans="1:13" s="3" customFormat="1" ht="15.6" x14ac:dyDescent="0.25">
      <c r="A412" s="98"/>
      <c r="B412" s="99"/>
      <c r="C412" s="138"/>
      <c r="D412" s="87">
        <v>2020</v>
      </c>
      <c r="E412" s="12">
        <f t="shared" ref="E412:E417" si="179">SUM(F412:I412)</f>
        <v>100</v>
      </c>
      <c r="F412" s="11">
        <v>0</v>
      </c>
      <c r="G412" s="11">
        <v>0</v>
      </c>
      <c r="H412" s="11">
        <v>100</v>
      </c>
      <c r="I412" s="11">
        <v>0</v>
      </c>
      <c r="J412" s="87" t="s">
        <v>56</v>
      </c>
      <c r="K412" s="11">
        <v>0</v>
      </c>
      <c r="L412" s="87">
        <v>1</v>
      </c>
      <c r="M412" s="99"/>
    </row>
    <row r="413" spans="1:13" s="3" customFormat="1" ht="15.6" x14ac:dyDescent="0.25">
      <c r="A413" s="98"/>
      <c r="B413" s="99"/>
      <c r="C413" s="138"/>
      <c r="D413" s="87">
        <v>2021</v>
      </c>
      <c r="E413" s="12">
        <f t="shared" si="179"/>
        <v>100</v>
      </c>
      <c r="F413" s="11">
        <v>0</v>
      </c>
      <c r="G413" s="11">
        <v>0</v>
      </c>
      <c r="H413" s="11">
        <v>100</v>
      </c>
      <c r="I413" s="11">
        <v>0</v>
      </c>
      <c r="J413" s="87" t="s">
        <v>56</v>
      </c>
      <c r="K413" s="11">
        <v>0</v>
      </c>
      <c r="L413" s="87">
        <v>1</v>
      </c>
      <c r="M413" s="99"/>
    </row>
    <row r="414" spans="1:13" s="3" customFormat="1" ht="15.6" x14ac:dyDescent="0.25">
      <c r="A414" s="98"/>
      <c r="B414" s="99"/>
      <c r="C414" s="138"/>
      <c r="D414" s="87">
        <v>2022</v>
      </c>
      <c r="E414" s="12">
        <f t="shared" si="179"/>
        <v>0</v>
      </c>
      <c r="F414" s="11">
        <v>0</v>
      </c>
      <c r="G414" s="11">
        <v>0</v>
      </c>
      <c r="H414" s="11">
        <v>0</v>
      </c>
      <c r="I414" s="11">
        <v>0</v>
      </c>
      <c r="J414" s="87" t="s">
        <v>56</v>
      </c>
      <c r="K414" s="11">
        <v>0</v>
      </c>
      <c r="L414" s="87">
        <v>0</v>
      </c>
      <c r="M414" s="99"/>
    </row>
    <row r="415" spans="1:13" s="3" customFormat="1" ht="15.6" x14ac:dyDescent="0.25">
      <c r="A415" s="98"/>
      <c r="B415" s="99"/>
      <c r="C415" s="138"/>
      <c r="D415" s="58">
        <v>2023</v>
      </c>
      <c r="E415" s="12">
        <f t="shared" si="179"/>
        <v>0</v>
      </c>
      <c r="F415" s="11">
        <v>0</v>
      </c>
      <c r="G415" s="11">
        <v>0</v>
      </c>
      <c r="H415" s="11">
        <v>0</v>
      </c>
      <c r="I415" s="11">
        <v>0</v>
      </c>
      <c r="J415" s="87" t="s">
        <v>56</v>
      </c>
      <c r="K415" s="11">
        <v>0</v>
      </c>
      <c r="L415" s="87">
        <v>0</v>
      </c>
      <c r="M415" s="99"/>
    </row>
    <row r="416" spans="1:13" s="3" customFormat="1" ht="15.6" x14ac:dyDescent="0.25">
      <c r="A416" s="98"/>
      <c r="B416" s="99"/>
      <c r="C416" s="138"/>
      <c r="D416" s="58">
        <v>2024</v>
      </c>
      <c r="E416" s="12">
        <f t="shared" si="179"/>
        <v>0</v>
      </c>
      <c r="F416" s="11">
        <v>0</v>
      </c>
      <c r="G416" s="11">
        <v>0</v>
      </c>
      <c r="H416" s="11">
        <v>0</v>
      </c>
      <c r="I416" s="11">
        <v>0</v>
      </c>
      <c r="J416" s="87" t="s">
        <v>56</v>
      </c>
      <c r="K416" s="11">
        <v>0</v>
      </c>
      <c r="L416" s="87">
        <v>0</v>
      </c>
      <c r="M416" s="99"/>
    </row>
    <row r="417" spans="1:13" s="3" customFormat="1" ht="15.6" x14ac:dyDescent="0.25">
      <c r="A417" s="98"/>
      <c r="B417" s="99"/>
      <c r="C417" s="138"/>
      <c r="D417" s="58" t="s">
        <v>33</v>
      </c>
      <c r="E417" s="12">
        <f t="shared" si="179"/>
        <v>0</v>
      </c>
      <c r="F417" s="11">
        <v>0</v>
      </c>
      <c r="G417" s="11">
        <v>0</v>
      </c>
      <c r="H417" s="11">
        <v>0</v>
      </c>
      <c r="I417" s="11">
        <v>0</v>
      </c>
      <c r="J417" s="87" t="s">
        <v>56</v>
      </c>
      <c r="K417" s="11">
        <v>0</v>
      </c>
      <c r="L417" s="87">
        <v>0</v>
      </c>
      <c r="M417" s="99"/>
    </row>
    <row r="418" spans="1:13" s="3" customFormat="1" ht="15.6" x14ac:dyDescent="0.25">
      <c r="A418" s="98"/>
      <c r="B418" s="99"/>
      <c r="C418" s="138"/>
      <c r="D418" s="6" t="s">
        <v>10</v>
      </c>
      <c r="E418" s="12">
        <f>SUM(E411:E417)</f>
        <v>300</v>
      </c>
      <c r="F418" s="12">
        <f t="shared" ref="F418:L418" si="180">SUM(F411:F417)</f>
        <v>0</v>
      </c>
      <c r="G418" s="12">
        <f t="shared" si="180"/>
        <v>0</v>
      </c>
      <c r="H418" s="12">
        <f t="shared" si="180"/>
        <v>300</v>
      </c>
      <c r="I418" s="12">
        <f t="shared" si="180"/>
        <v>0</v>
      </c>
      <c r="J418" s="5" t="s">
        <v>58</v>
      </c>
      <c r="K418" s="12">
        <f t="shared" si="180"/>
        <v>0</v>
      </c>
      <c r="L418" s="15">
        <f t="shared" si="180"/>
        <v>3</v>
      </c>
      <c r="M418" s="99"/>
    </row>
    <row r="419" spans="1:13" s="3" customFormat="1" ht="15.6" x14ac:dyDescent="0.25">
      <c r="A419" s="98">
        <v>15</v>
      </c>
      <c r="B419" s="131" t="s">
        <v>125</v>
      </c>
      <c r="C419" s="99" t="s">
        <v>48</v>
      </c>
      <c r="D419" s="58">
        <v>2019</v>
      </c>
      <c r="E419" s="12">
        <f>SUM(F419:I419)</f>
        <v>39.200000000000003</v>
      </c>
      <c r="F419" s="11">
        <v>0</v>
      </c>
      <c r="G419" s="11">
        <v>0</v>
      </c>
      <c r="H419" s="11">
        <v>39.200000000000003</v>
      </c>
      <c r="I419" s="11">
        <v>0</v>
      </c>
      <c r="J419" s="87" t="s">
        <v>56</v>
      </c>
      <c r="K419" s="11">
        <v>0</v>
      </c>
      <c r="L419" s="87">
        <v>0</v>
      </c>
      <c r="M419" s="99" t="s">
        <v>15</v>
      </c>
    </row>
    <row r="420" spans="1:13" s="3" customFormat="1" ht="15.6" x14ac:dyDescent="0.25">
      <c r="A420" s="98"/>
      <c r="B420" s="99"/>
      <c r="C420" s="138"/>
      <c r="D420" s="58">
        <v>2020</v>
      </c>
      <c r="E420" s="12">
        <f t="shared" ref="E420:E425" si="181">SUM(F420:I420)</f>
        <v>60</v>
      </c>
      <c r="F420" s="11">
        <v>0</v>
      </c>
      <c r="G420" s="11">
        <v>0</v>
      </c>
      <c r="H420" s="11">
        <v>60</v>
      </c>
      <c r="I420" s="11">
        <v>0</v>
      </c>
      <c r="J420" s="87" t="s">
        <v>56</v>
      </c>
      <c r="K420" s="11">
        <v>0</v>
      </c>
      <c r="L420" s="87">
        <v>0</v>
      </c>
      <c r="M420" s="99"/>
    </row>
    <row r="421" spans="1:13" s="3" customFormat="1" ht="15.6" x14ac:dyDescent="0.25">
      <c r="A421" s="98"/>
      <c r="B421" s="99"/>
      <c r="C421" s="138"/>
      <c r="D421" s="58">
        <v>2021</v>
      </c>
      <c r="E421" s="12">
        <f t="shared" si="181"/>
        <v>60</v>
      </c>
      <c r="F421" s="11">
        <v>0</v>
      </c>
      <c r="G421" s="11">
        <v>0</v>
      </c>
      <c r="H421" s="11">
        <v>60</v>
      </c>
      <c r="I421" s="11">
        <v>0</v>
      </c>
      <c r="J421" s="87" t="s">
        <v>56</v>
      </c>
      <c r="K421" s="11">
        <v>0</v>
      </c>
      <c r="L421" s="87">
        <v>0</v>
      </c>
      <c r="M421" s="99"/>
    </row>
    <row r="422" spans="1:13" s="3" customFormat="1" ht="15.6" x14ac:dyDescent="0.25">
      <c r="A422" s="98"/>
      <c r="B422" s="99"/>
      <c r="C422" s="138"/>
      <c r="D422" s="58">
        <v>2022</v>
      </c>
      <c r="E422" s="12">
        <f t="shared" si="181"/>
        <v>0</v>
      </c>
      <c r="F422" s="11">
        <v>0</v>
      </c>
      <c r="G422" s="11">
        <v>0</v>
      </c>
      <c r="H422" s="11">
        <v>0</v>
      </c>
      <c r="I422" s="11">
        <v>0</v>
      </c>
      <c r="J422" s="87" t="s">
        <v>56</v>
      </c>
      <c r="K422" s="11">
        <v>0</v>
      </c>
      <c r="L422" s="87">
        <v>0</v>
      </c>
      <c r="M422" s="99"/>
    </row>
    <row r="423" spans="1:13" s="3" customFormat="1" ht="15.6" x14ac:dyDescent="0.25">
      <c r="A423" s="98"/>
      <c r="B423" s="99"/>
      <c r="C423" s="138"/>
      <c r="D423" s="58">
        <v>2023</v>
      </c>
      <c r="E423" s="12">
        <f t="shared" si="181"/>
        <v>0</v>
      </c>
      <c r="F423" s="11">
        <v>0</v>
      </c>
      <c r="G423" s="11">
        <v>0</v>
      </c>
      <c r="H423" s="11">
        <v>0</v>
      </c>
      <c r="I423" s="11">
        <v>0</v>
      </c>
      <c r="J423" s="87" t="s">
        <v>56</v>
      </c>
      <c r="K423" s="11">
        <v>0</v>
      </c>
      <c r="L423" s="87">
        <v>0</v>
      </c>
      <c r="M423" s="99"/>
    </row>
    <row r="424" spans="1:13" s="3" customFormat="1" ht="15.6" x14ac:dyDescent="0.25">
      <c r="A424" s="98"/>
      <c r="B424" s="99"/>
      <c r="C424" s="138"/>
      <c r="D424" s="58">
        <v>2024</v>
      </c>
      <c r="E424" s="12">
        <f t="shared" si="181"/>
        <v>0</v>
      </c>
      <c r="F424" s="11">
        <v>0</v>
      </c>
      <c r="G424" s="11">
        <v>0</v>
      </c>
      <c r="H424" s="11">
        <v>0</v>
      </c>
      <c r="I424" s="11">
        <v>0</v>
      </c>
      <c r="J424" s="87" t="s">
        <v>56</v>
      </c>
      <c r="K424" s="11">
        <v>0</v>
      </c>
      <c r="L424" s="87">
        <v>0</v>
      </c>
      <c r="M424" s="99"/>
    </row>
    <row r="425" spans="1:13" s="3" customFormat="1" ht="15.6" x14ac:dyDescent="0.25">
      <c r="A425" s="98"/>
      <c r="B425" s="99"/>
      <c r="C425" s="138"/>
      <c r="D425" s="58" t="s">
        <v>33</v>
      </c>
      <c r="E425" s="12">
        <f t="shared" si="181"/>
        <v>0</v>
      </c>
      <c r="F425" s="11">
        <v>0</v>
      </c>
      <c r="G425" s="11">
        <v>0</v>
      </c>
      <c r="H425" s="11">
        <v>0</v>
      </c>
      <c r="I425" s="11">
        <v>0</v>
      </c>
      <c r="J425" s="87" t="s">
        <v>56</v>
      </c>
      <c r="K425" s="11">
        <v>0</v>
      </c>
      <c r="L425" s="87">
        <v>0</v>
      </c>
      <c r="M425" s="99"/>
    </row>
    <row r="426" spans="1:13" s="3" customFormat="1" ht="15.6" x14ac:dyDescent="0.25">
      <c r="A426" s="98"/>
      <c r="B426" s="99"/>
      <c r="C426" s="138"/>
      <c r="D426" s="6" t="s">
        <v>10</v>
      </c>
      <c r="E426" s="12">
        <f>SUM(E419:E425)</f>
        <v>159.19999999999999</v>
      </c>
      <c r="F426" s="12">
        <f t="shared" ref="F426:L426" si="182">SUM(F419:F425)</f>
        <v>0</v>
      </c>
      <c r="G426" s="12">
        <f t="shared" si="182"/>
        <v>0</v>
      </c>
      <c r="H426" s="12">
        <f t="shared" si="182"/>
        <v>159.19999999999999</v>
      </c>
      <c r="I426" s="12">
        <f t="shared" si="182"/>
        <v>0</v>
      </c>
      <c r="J426" s="5" t="s">
        <v>58</v>
      </c>
      <c r="K426" s="12">
        <f t="shared" si="182"/>
        <v>0</v>
      </c>
      <c r="L426" s="15">
        <f t="shared" si="182"/>
        <v>0</v>
      </c>
      <c r="M426" s="99"/>
    </row>
    <row r="427" spans="1:13" s="3" customFormat="1" ht="15.6" x14ac:dyDescent="0.25">
      <c r="A427" s="119" t="s">
        <v>21</v>
      </c>
      <c r="B427" s="119"/>
      <c r="C427" s="119"/>
      <c r="D427" s="119"/>
      <c r="E427" s="119"/>
      <c r="F427" s="119"/>
      <c r="G427" s="119"/>
      <c r="H427" s="119"/>
      <c r="I427" s="119"/>
      <c r="J427" s="119"/>
      <c r="K427" s="119"/>
      <c r="L427" s="119"/>
      <c r="M427" s="119"/>
    </row>
    <row r="428" spans="1:13" s="3" customFormat="1" ht="15.6" x14ac:dyDescent="0.25">
      <c r="A428" s="119"/>
      <c r="B428" s="119" t="s">
        <v>11</v>
      </c>
      <c r="C428" s="119"/>
      <c r="D428" s="85">
        <v>2019</v>
      </c>
      <c r="E428" s="10">
        <f t="shared" ref="E428:H435" si="183">E436+E444+E452+E460+E468+E476+E484+E492+E500+E508+E516+E524+E532+E540+E548+E556+F442+E564+E572+E580+E588+E596</f>
        <v>19482.400000000001</v>
      </c>
      <c r="F428" s="10">
        <f t="shared" si="183"/>
        <v>0</v>
      </c>
      <c r="G428" s="10">
        <f>G436+G444+G452+G460+G468+G476+G484+G492+G500+G508+G516+G524+G532+G540+G548+G556+G564+G572+G580+G588+G596</f>
        <v>12335.7</v>
      </c>
      <c r="H428" s="10">
        <f t="shared" si="183"/>
        <v>7146.7</v>
      </c>
      <c r="I428" s="10">
        <f>I436+I444+I452+I460+I468+I476+I484+I492+I500+I508+I516+I524+I532+I540+I548+I556+I564+I572+I580+I588+I596</f>
        <v>0</v>
      </c>
      <c r="J428" s="85" t="s">
        <v>57</v>
      </c>
      <c r="K428" s="127">
        <f>K436+K444+K452+K460+K468+K476+K588+K596</f>
        <v>30</v>
      </c>
      <c r="L428" s="10">
        <f>L436+L444+L452+L460+L468+L476+L588+L596</f>
        <v>0</v>
      </c>
      <c r="M428" s="123" t="s">
        <v>84</v>
      </c>
    </row>
    <row r="429" spans="1:13" s="3" customFormat="1" ht="15.6" x14ac:dyDescent="0.25">
      <c r="A429" s="103"/>
      <c r="B429" s="119"/>
      <c r="C429" s="119"/>
      <c r="D429" s="85">
        <v>2020</v>
      </c>
      <c r="E429" s="10">
        <f t="shared" si="183"/>
        <v>104150</v>
      </c>
      <c r="F429" s="10">
        <f>F437+F445+F453+F461+F469+F477+F485+F493+F501+F509+F517+F525+F533+F541+F549+F557+F565+F573+F581+F589+F597</f>
        <v>0</v>
      </c>
      <c r="G429" s="10">
        <f>G437+G445+G453+G461+G469+G477+G485+G493+G501+G509+G517+G525+G533+G541+G549+G557+G565+G573+G581+G589+G597</f>
        <v>97000</v>
      </c>
      <c r="H429" s="10">
        <f t="shared" si="183"/>
        <v>7150</v>
      </c>
      <c r="I429" s="10">
        <f t="shared" ref="I429:I435" si="184">I437+I445+I453+I461+I469+I477+I485+I493+I501+I509+I517+I525+I533+I541+I549+I557+I565+I573+I581+I589+I597</f>
        <v>0</v>
      </c>
      <c r="J429" s="85" t="s">
        <v>57</v>
      </c>
      <c r="K429" s="126"/>
      <c r="L429" s="10">
        <f t="shared" ref="L429:L434" si="185">L437+L445+L453+L461+L469+L477+L589+L597</f>
        <v>0</v>
      </c>
      <c r="M429" s="123"/>
    </row>
    <row r="430" spans="1:13" s="3" customFormat="1" ht="15.6" x14ac:dyDescent="0.25">
      <c r="A430" s="103"/>
      <c r="B430" s="119"/>
      <c r="C430" s="119"/>
      <c r="D430" s="85">
        <v>2021</v>
      </c>
      <c r="E430" s="10">
        <f t="shared" si="183"/>
        <v>89150</v>
      </c>
      <c r="F430" s="10">
        <f t="shared" si="183"/>
        <v>0</v>
      </c>
      <c r="G430" s="10">
        <f>G438+G446+G454+G462+G470+G478+G486+G494+G502+G510+G518+G526+G534+G542+G550+G558+G566+G574+G582+G590+G598</f>
        <v>84700</v>
      </c>
      <c r="H430" s="10">
        <f t="shared" si="183"/>
        <v>4450</v>
      </c>
      <c r="I430" s="10">
        <f t="shared" si="184"/>
        <v>0</v>
      </c>
      <c r="J430" s="85" t="s">
        <v>57</v>
      </c>
      <c r="K430" s="126"/>
      <c r="L430" s="10">
        <f t="shared" si="185"/>
        <v>0</v>
      </c>
      <c r="M430" s="123"/>
    </row>
    <row r="431" spans="1:13" s="3" customFormat="1" ht="15.6" x14ac:dyDescent="0.25">
      <c r="A431" s="103"/>
      <c r="B431" s="119"/>
      <c r="C431" s="119"/>
      <c r="D431" s="85">
        <v>2022</v>
      </c>
      <c r="E431" s="10">
        <f t="shared" si="183"/>
        <v>23650</v>
      </c>
      <c r="F431" s="10">
        <f t="shared" si="183"/>
        <v>0</v>
      </c>
      <c r="G431" s="10">
        <f>G439+G447+G455+G463+G471+G479+G487+G495+G503+G511+G519+G527+G535+G543+G551+G559+G567+G575+G583+G591+G599</f>
        <v>17250</v>
      </c>
      <c r="H431" s="10">
        <f t="shared" si="183"/>
        <v>6400</v>
      </c>
      <c r="I431" s="10">
        <f t="shared" si="184"/>
        <v>0</v>
      </c>
      <c r="J431" s="85" t="s">
        <v>57</v>
      </c>
      <c r="K431" s="126"/>
      <c r="L431" s="10">
        <f t="shared" si="185"/>
        <v>0</v>
      </c>
      <c r="M431" s="123"/>
    </row>
    <row r="432" spans="1:13" s="3" customFormat="1" ht="15.6" x14ac:dyDescent="0.25">
      <c r="A432" s="103"/>
      <c r="B432" s="119"/>
      <c r="C432" s="119"/>
      <c r="D432" s="85">
        <v>2023</v>
      </c>
      <c r="E432" s="10">
        <f t="shared" si="183"/>
        <v>42150</v>
      </c>
      <c r="F432" s="10">
        <f>F440+F448+F456+F464+F472+F480+F488+F496+F504+F512+F520+F528+F536+F544+F552+F560+F568+F576+F584+F592+F600</f>
        <v>0</v>
      </c>
      <c r="G432" s="10">
        <f>G440+G448+G456+G464+G472+G480+G488+G496+G504+G512+G520+G528+G536+G544+G552+G560+G568+G576+G584+G592+G600</f>
        <v>40250</v>
      </c>
      <c r="H432" s="10">
        <f t="shared" si="183"/>
        <v>1900</v>
      </c>
      <c r="I432" s="10">
        <f t="shared" si="184"/>
        <v>0</v>
      </c>
      <c r="J432" s="85" t="s">
        <v>57</v>
      </c>
      <c r="K432" s="126"/>
      <c r="L432" s="10">
        <f t="shared" si="185"/>
        <v>0</v>
      </c>
      <c r="M432" s="123"/>
    </row>
    <row r="433" spans="1:13" s="3" customFormat="1" ht="15.6" x14ac:dyDescent="0.25">
      <c r="A433" s="103"/>
      <c r="B433" s="119"/>
      <c r="C433" s="119"/>
      <c r="D433" s="85">
        <v>2024</v>
      </c>
      <c r="E433" s="10">
        <f t="shared" si="183"/>
        <v>0</v>
      </c>
      <c r="F433" s="10">
        <f t="shared" si="183"/>
        <v>0</v>
      </c>
      <c r="G433" s="10">
        <f t="shared" si="183"/>
        <v>0</v>
      </c>
      <c r="H433" s="10">
        <f t="shared" si="183"/>
        <v>0</v>
      </c>
      <c r="I433" s="10">
        <f t="shared" si="184"/>
        <v>0</v>
      </c>
      <c r="J433" s="85" t="s">
        <v>57</v>
      </c>
      <c r="K433" s="57"/>
      <c r="L433" s="10">
        <f t="shared" si="185"/>
        <v>0</v>
      </c>
      <c r="M433" s="123"/>
    </row>
    <row r="434" spans="1:13" s="3" customFormat="1" ht="15.6" x14ac:dyDescent="0.25">
      <c r="A434" s="103"/>
      <c r="B434" s="119"/>
      <c r="C434" s="119"/>
      <c r="D434" s="85" t="s">
        <v>33</v>
      </c>
      <c r="E434" s="10">
        <f t="shared" si="183"/>
        <v>0</v>
      </c>
      <c r="F434" s="10">
        <f t="shared" si="183"/>
        <v>0</v>
      </c>
      <c r="G434" s="10">
        <f t="shared" si="183"/>
        <v>0</v>
      </c>
      <c r="H434" s="10">
        <f t="shared" si="183"/>
        <v>0</v>
      </c>
      <c r="I434" s="10">
        <f t="shared" si="184"/>
        <v>0</v>
      </c>
      <c r="J434" s="85" t="s">
        <v>57</v>
      </c>
      <c r="K434" s="57"/>
      <c r="L434" s="10">
        <f t="shared" si="185"/>
        <v>0</v>
      </c>
      <c r="M434" s="123"/>
    </row>
    <row r="435" spans="1:13" s="3" customFormat="1" ht="15.6" x14ac:dyDescent="0.25">
      <c r="A435" s="103"/>
      <c r="B435" s="119"/>
      <c r="C435" s="119"/>
      <c r="D435" s="85" t="s">
        <v>10</v>
      </c>
      <c r="E435" s="10">
        <f t="shared" si="183"/>
        <v>278582.40000000002</v>
      </c>
      <c r="F435" s="10">
        <f t="shared" si="183"/>
        <v>0</v>
      </c>
      <c r="G435" s="10">
        <f>G443+G451+G459+G467+G475+G483+G491+G499+G507+G515+G523+G531+G539+G547+G555+G563+G571+G579+G587+G595+G603</f>
        <v>251535.7</v>
      </c>
      <c r="H435" s="10">
        <f t="shared" si="183"/>
        <v>27046.7</v>
      </c>
      <c r="I435" s="10">
        <f t="shared" si="184"/>
        <v>0</v>
      </c>
      <c r="J435" s="85" t="s">
        <v>57</v>
      </c>
      <c r="K435" s="10">
        <f t="shared" ref="K435:L435" si="186">SUM(K428:K434)</f>
        <v>30</v>
      </c>
      <c r="L435" s="9">
        <f t="shared" si="186"/>
        <v>0</v>
      </c>
      <c r="M435" s="123"/>
    </row>
    <row r="436" spans="1:13" s="3" customFormat="1" ht="15.6" x14ac:dyDescent="0.25">
      <c r="A436" s="108">
        <v>1</v>
      </c>
      <c r="B436" s="118" t="s">
        <v>356</v>
      </c>
      <c r="C436" s="118" t="s">
        <v>300</v>
      </c>
      <c r="D436" s="90">
        <v>2019</v>
      </c>
      <c r="E436" s="50">
        <f>SUM(F436:I436)</f>
        <v>2500</v>
      </c>
      <c r="F436" s="44">
        <v>0</v>
      </c>
      <c r="G436" s="44">
        <v>0</v>
      </c>
      <c r="H436" s="44">
        <v>2500</v>
      </c>
      <c r="I436" s="44">
        <v>0</v>
      </c>
      <c r="J436" s="45" t="s">
        <v>56</v>
      </c>
      <c r="K436" s="47">
        <v>0</v>
      </c>
      <c r="L436" s="38">
        <v>0</v>
      </c>
      <c r="M436" s="96" t="s">
        <v>85</v>
      </c>
    </row>
    <row r="437" spans="1:13" s="3" customFormat="1" ht="15.6" x14ac:dyDescent="0.25">
      <c r="A437" s="108"/>
      <c r="B437" s="118"/>
      <c r="C437" s="118"/>
      <c r="D437" s="90">
        <v>2020</v>
      </c>
      <c r="E437" s="50">
        <f t="shared" ref="E437:E442" si="187">SUM(F437:I437)</f>
        <v>69000</v>
      </c>
      <c r="F437" s="44">
        <v>0</v>
      </c>
      <c r="G437" s="44">
        <v>65500</v>
      </c>
      <c r="H437" s="44">
        <v>3500</v>
      </c>
      <c r="I437" s="44">
        <v>0</v>
      </c>
      <c r="J437" s="45" t="s">
        <v>56</v>
      </c>
      <c r="K437" s="47">
        <v>0</v>
      </c>
      <c r="L437" s="38">
        <v>0</v>
      </c>
      <c r="M437" s="129"/>
    </row>
    <row r="438" spans="1:13" s="3" customFormat="1" ht="15.6" x14ac:dyDescent="0.25">
      <c r="A438" s="108"/>
      <c r="B438" s="118"/>
      <c r="C438" s="118"/>
      <c r="D438" s="90">
        <v>2021</v>
      </c>
      <c r="E438" s="50">
        <f t="shared" si="187"/>
        <v>0</v>
      </c>
      <c r="F438" s="44">
        <v>0</v>
      </c>
      <c r="G438" s="44">
        <v>0</v>
      </c>
      <c r="H438" s="44">
        <v>0</v>
      </c>
      <c r="I438" s="44">
        <v>0</v>
      </c>
      <c r="J438" s="45" t="s">
        <v>56</v>
      </c>
      <c r="K438" s="47">
        <v>0</v>
      </c>
      <c r="L438" s="46">
        <v>0</v>
      </c>
      <c r="M438" s="129"/>
    </row>
    <row r="439" spans="1:13" s="3" customFormat="1" ht="15.6" x14ac:dyDescent="0.25">
      <c r="A439" s="108"/>
      <c r="B439" s="118"/>
      <c r="C439" s="118"/>
      <c r="D439" s="90">
        <v>2022</v>
      </c>
      <c r="E439" s="50">
        <f t="shared" si="187"/>
        <v>0</v>
      </c>
      <c r="F439" s="44">
        <v>0</v>
      </c>
      <c r="G439" s="44">
        <v>0</v>
      </c>
      <c r="H439" s="44">
        <v>0</v>
      </c>
      <c r="I439" s="44">
        <v>0</v>
      </c>
      <c r="J439" s="45" t="s">
        <v>56</v>
      </c>
      <c r="K439" s="47">
        <v>0</v>
      </c>
      <c r="L439" s="46">
        <v>0</v>
      </c>
      <c r="M439" s="129"/>
    </row>
    <row r="440" spans="1:13" s="3" customFormat="1" ht="15.6" x14ac:dyDescent="0.25">
      <c r="A440" s="108"/>
      <c r="B440" s="118"/>
      <c r="C440" s="118"/>
      <c r="D440" s="90">
        <v>2023</v>
      </c>
      <c r="E440" s="50">
        <f t="shared" si="187"/>
        <v>0</v>
      </c>
      <c r="F440" s="44">
        <v>0</v>
      </c>
      <c r="G440" s="44">
        <v>0</v>
      </c>
      <c r="H440" s="44">
        <v>0</v>
      </c>
      <c r="I440" s="44">
        <v>0</v>
      </c>
      <c r="J440" s="45" t="s">
        <v>56</v>
      </c>
      <c r="K440" s="47">
        <v>0</v>
      </c>
      <c r="L440" s="46">
        <v>0</v>
      </c>
      <c r="M440" s="129"/>
    </row>
    <row r="441" spans="1:13" s="3" customFormat="1" ht="15.6" x14ac:dyDescent="0.25">
      <c r="A441" s="108"/>
      <c r="B441" s="118"/>
      <c r="C441" s="118"/>
      <c r="D441" s="90">
        <v>2024</v>
      </c>
      <c r="E441" s="50">
        <f t="shared" si="187"/>
        <v>0</v>
      </c>
      <c r="F441" s="47">
        <v>0</v>
      </c>
      <c r="G441" s="47">
        <v>0</v>
      </c>
      <c r="H441" s="47">
        <v>0</v>
      </c>
      <c r="I441" s="47">
        <v>0</v>
      </c>
      <c r="J441" s="45" t="s">
        <v>56</v>
      </c>
      <c r="K441" s="47">
        <v>0</v>
      </c>
      <c r="L441" s="46">
        <v>0</v>
      </c>
      <c r="M441" s="129"/>
    </row>
    <row r="442" spans="1:13" s="3" customFormat="1" ht="15.6" x14ac:dyDescent="0.25">
      <c r="A442" s="108"/>
      <c r="B442" s="118"/>
      <c r="C442" s="118"/>
      <c r="D442" s="90" t="s">
        <v>33</v>
      </c>
      <c r="E442" s="50">
        <f t="shared" si="187"/>
        <v>0</v>
      </c>
      <c r="F442" s="47">
        <v>0</v>
      </c>
      <c r="G442" s="47">
        <v>0</v>
      </c>
      <c r="H442" s="47">
        <v>0</v>
      </c>
      <c r="I442" s="47">
        <v>0</v>
      </c>
      <c r="J442" s="45" t="s">
        <v>56</v>
      </c>
      <c r="K442" s="47">
        <v>0</v>
      </c>
      <c r="L442" s="46">
        <v>0</v>
      </c>
      <c r="M442" s="129"/>
    </row>
    <row r="443" spans="1:13" s="3" customFormat="1" ht="15.6" x14ac:dyDescent="0.25">
      <c r="A443" s="108"/>
      <c r="B443" s="118"/>
      <c r="C443" s="118"/>
      <c r="D443" s="69" t="s">
        <v>10</v>
      </c>
      <c r="E443" s="48">
        <f>SUM(E436:E442)</f>
        <v>71500</v>
      </c>
      <c r="F443" s="48">
        <f t="shared" ref="F443:L443" si="188">SUM(F436:F442)</f>
        <v>0</v>
      </c>
      <c r="G443" s="48">
        <f t="shared" si="188"/>
        <v>65500</v>
      </c>
      <c r="H443" s="48">
        <f t="shared" si="188"/>
        <v>6000</v>
      </c>
      <c r="I443" s="48">
        <f t="shared" si="188"/>
        <v>0</v>
      </c>
      <c r="J443" s="5" t="s">
        <v>58</v>
      </c>
      <c r="K443" s="48">
        <f t="shared" si="188"/>
        <v>0</v>
      </c>
      <c r="L443" s="49">
        <f t="shared" si="188"/>
        <v>0</v>
      </c>
      <c r="M443" s="129"/>
    </row>
    <row r="444" spans="1:13" s="3" customFormat="1" ht="16.95" customHeight="1" x14ac:dyDescent="0.25">
      <c r="A444" s="108">
        <v>2</v>
      </c>
      <c r="B444" s="118" t="s">
        <v>357</v>
      </c>
      <c r="C444" s="118" t="s">
        <v>300</v>
      </c>
      <c r="D444" s="90">
        <v>2019</v>
      </c>
      <c r="E444" s="50">
        <f>SUM(F444:I444)</f>
        <v>3000</v>
      </c>
      <c r="F444" s="44">
        <v>0</v>
      </c>
      <c r="G444" s="44">
        <v>0</v>
      </c>
      <c r="H444" s="44">
        <v>3000</v>
      </c>
      <c r="I444" s="44">
        <v>0</v>
      </c>
      <c r="J444" s="45" t="s">
        <v>56</v>
      </c>
      <c r="K444" s="47">
        <v>0</v>
      </c>
      <c r="L444" s="46">
        <v>0</v>
      </c>
      <c r="M444" s="96" t="s">
        <v>86</v>
      </c>
    </row>
    <row r="445" spans="1:13" s="3" customFormat="1" ht="15.6" x14ac:dyDescent="0.25">
      <c r="A445" s="108"/>
      <c r="B445" s="118"/>
      <c r="C445" s="118"/>
      <c r="D445" s="90">
        <v>2020</v>
      </c>
      <c r="E445" s="50">
        <f t="shared" ref="E445:E450" si="189">SUM(F445:I445)</f>
        <v>0</v>
      </c>
      <c r="F445" s="44">
        <v>0</v>
      </c>
      <c r="G445" s="44">
        <v>0</v>
      </c>
      <c r="H445" s="44">
        <v>0</v>
      </c>
      <c r="I445" s="44">
        <v>0</v>
      </c>
      <c r="J445" s="45" t="s">
        <v>56</v>
      </c>
      <c r="K445" s="47">
        <v>0</v>
      </c>
      <c r="L445" s="38">
        <v>0</v>
      </c>
      <c r="M445" s="118"/>
    </row>
    <row r="446" spans="1:13" s="3" customFormat="1" ht="15.6" x14ac:dyDescent="0.25">
      <c r="A446" s="108"/>
      <c r="B446" s="118"/>
      <c r="C446" s="118"/>
      <c r="D446" s="90">
        <v>2021</v>
      </c>
      <c r="E446" s="50">
        <f t="shared" si="189"/>
        <v>80000</v>
      </c>
      <c r="F446" s="44">
        <v>0</v>
      </c>
      <c r="G446" s="44">
        <v>76000</v>
      </c>
      <c r="H446" s="44">
        <v>4000</v>
      </c>
      <c r="I446" s="44">
        <v>0</v>
      </c>
      <c r="J446" s="45" t="s">
        <v>56</v>
      </c>
      <c r="K446" s="47">
        <v>0</v>
      </c>
      <c r="L446" s="46">
        <v>0</v>
      </c>
      <c r="M446" s="118"/>
    </row>
    <row r="447" spans="1:13" s="3" customFormat="1" ht="15.6" x14ac:dyDescent="0.25">
      <c r="A447" s="108"/>
      <c r="B447" s="118"/>
      <c r="C447" s="118"/>
      <c r="D447" s="90">
        <v>2022</v>
      </c>
      <c r="E447" s="50">
        <f t="shared" si="189"/>
        <v>0</v>
      </c>
      <c r="F447" s="44">
        <v>0</v>
      </c>
      <c r="G447" s="44">
        <v>0</v>
      </c>
      <c r="H447" s="44">
        <v>0</v>
      </c>
      <c r="I447" s="44">
        <v>0</v>
      </c>
      <c r="J447" s="45" t="s">
        <v>56</v>
      </c>
      <c r="K447" s="47">
        <v>0</v>
      </c>
      <c r="L447" s="46">
        <v>0</v>
      </c>
      <c r="M447" s="118"/>
    </row>
    <row r="448" spans="1:13" s="3" customFormat="1" ht="15.6" x14ac:dyDescent="0.25">
      <c r="A448" s="108"/>
      <c r="B448" s="118"/>
      <c r="C448" s="118"/>
      <c r="D448" s="90">
        <v>2023</v>
      </c>
      <c r="E448" s="50">
        <f t="shared" si="189"/>
        <v>0</v>
      </c>
      <c r="F448" s="44">
        <v>0</v>
      </c>
      <c r="G448" s="44">
        <v>0</v>
      </c>
      <c r="H448" s="44">
        <v>0</v>
      </c>
      <c r="I448" s="44">
        <v>0</v>
      </c>
      <c r="J448" s="45" t="s">
        <v>56</v>
      </c>
      <c r="K448" s="47">
        <v>0</v>
      </c>
      <c r="L448" s="46">
        <v>0</v>
      </c>
      <c r="M448" s="118"/>
    </row>
    <row r="449" spans="1:13" s="3" customFormat="1" ht="15.6" x14ac:dyDescent="0.25">
      <c r="A449" s="108"/>
      <c r="B449" s="118"/>
      <c r="C449" s="118"/>
      <c r="D449" s="90">
        <v>2024</v>
      </c>
      <c r="E449" s="50">
        <f t="shared" si="189"/>
        <v>0</v>
      </c>
      <c r="F449" s="47">
        <v>0</v>
      </c>
      <c r="G449" s="47">
        <v>0</v>
      </c>
      <c r="H449" s="47">
        <v>0</v>
      </c>
      <c r="I449" s="47">
        <v>0</v>
      </c>
      <c r="J449" s="45" t="s">
        <v>56</v>
      </c>
      <c r="K449" s="47">
        <v>0</v>
      </c>
      <c r="L449" s="46">
        <v>0</v>
      </c>
      <c r="M449" s="118"/>
    </row>
    <row r="450" spans="1:13" s="3" customFormat="1" ht="15.6" x14ac:dyDescent="0.25">
      <c r="A450" s="108"/>
      <c r="B450" s="118"/>
      <c r="C450" s="118"/>
      <c r="D450" s="90" t="s">
        <v>33</v>
      </c>
      <c r="E450" s="50">
        <f t="shared" si="189"/>
        <v>0</v>
      </c>
      <c r="F450" s="47">
        <v>0</v>
      </c>
      <c r="G450" s="47">
        <v>0</v>
      </c>
      <c r="H450" s="47">
        <v>0</v>
      </c>
      <c r="I450" s="47">
        <v>0</v>
      </c>
      <c r="J450" s="45" t="s">
        <v>56</v>
      </c>
      <c r="K450" s="47">
        <v>0</v>
      </c>
      <c r="L450" s="46">
        <v>0</v>
      </c>
      <c r="M450" s="118"/>
    </row>
    <row r="451" spans="1:13" s="3" customFormat="1" ht="15.6" x14ac:dyDescent="0.25">
      <c r="A451" s="108"/>
      <c r="B451" s="118"/>
      <c r="C451" s="118"/>
      <c r="D451" s="69" t="s">
        <v>10</v>
      </c>
      <c r="E451" s="50">
        <f>SUM(E444:E450)</f>
        <v>83000</v>
      </c>
      <c r="F451" s="50">
        <f t="shared" ref="F451:L451" si="190">SUM(F444:F450)</f>
        <v>0</v>
      </c>
      <c r="G451" s="50">
        <f t="shared" si="190"/>
        <v>76000</v>
      </c>
      <c r="H451" s="50">
        <f t="shared" si="190"/>
        <v>7000</v>
      </c>
      <c r="I451" s="50">
        <f t="shared" si="190"/>
        <v>0</v>
      </c>
      <c r="J451" s="5" t="s">
        <v>58</v>
      </c>
      <c r="K451" s="50">
        <f t="shared" si="190"/>
        <v>0</v>
      </c>
      <c r="L451" s="55">
        <f t="shared" si="190"/>
        <v>0</v>
      </c>
      <c r="M451" s="118"/>
    </row>
    <row r="452" spans="1:13" s="3" customFormat="1" ht="15.75" customHeight="1" x14ac:dyDescent="0.25">
      <c r="A452" s="108">
        <v>3</v>
      </c>
      <c r="B452" s="118" t="s">
        <v>128</v>
      </c>
      <c r="C452" s="118" t="s">
        <v>344</v>
      </c>
      <c r="D452" s="90">
        <v>2019</v>
      </c>
      <c r="E452" s="48">
        <f>SUM(F452:I452)</f>
        <v>6769.2</v>
      </c>
      <c r="F452" s="47">
        <v>0</v>
      </c>
      <c r="G452" s="51">
        <v>6430.7</v>
      </c>
      <c r="H452" s="51">
        <v>338.5</v>
      </c>
      <c r="I452" s="51">
        <v>0</v>
      </c>
      <c r="J452" s="45" t="s">
        <v>56</v>
      </c>
      <c r="K452" s="47">
        <v>0</v>
      </c>
      <c r="L452" s="46">
        <v>0</v>
      </c>
      <c r="M452" s="96" t="s">
        <v>350</v>
      </c>
    </row>
    <row r="453" spans="1:13" s="3" customFormat="1" ht="15.6" x14ac:dyDescent="0.25">
      <c r="A453" s="108"/>
      <c r="B453" s="118"/>
      <c r="C453" s="118"/>
      <c r="D453" s="90">
        <v>2020</v>
      </c>
      <c r="E453" s="48">
        <f t="shared" ref="E453:E458" si="191">SUM(F453:I453)</f>
        <v>0</v>
      </c>
      <c r="F453" s="47">
        <v>0</v>
      </c>
      <c r="G453" s="51">
        <v>0</v>
      </c>
      <c r="H453" s="51">
        <v>0</v>
      </c>
      <c r="I453" s="51">
        <v>0</v>
      </c>
      <c r="J453" s="45" t="s">
        <v>56</v>
      </c>
      <c r="K453" s="47">
        <v>0</v>
      </c>
      <c r="L453" s="46">
        <v>0</v>
      </c>
      <c r="M453" s="118"/>
    </row>
    <row r="454" spans="1:13" s="3" customFormat="1" ht="15.6" x14ac:dyDescent="0.25">
      <c r="A454" s="108"/>
      <c r="B454" s="118"/>
      <c r="C454" s="118"/>
      <c r="D454" s="90">
        <v>2021</v>
      </c>
      <c r="E454" s="48">
        <f t="shared" si="191"/>
        <v>0</v>
      </c>
      <c r="F454" s="47">
        <v>0</v>
      </c>
      <c r="G454" s="47">
        <v>0</v>
      </c>
      <c r="H454" s="47">
        <v>0</v>
      </c>
      <c r="I454" s="47">
        <v>0</v>
      </c>
      <c r="J454" s="45" t="s">
        <v>56</v>
      </c>
      <c r="K454" s="47">
        <v>0</v>
      </c>
      <c r="L454" s="46">
        <v>0</v>
      </c>
      <c r="M454" s="118"/>
    </row>
    <row r="455" spans="1:13" s="3" customFormat="1" ht="15.6" x14ac:dyDescent="0.25">
      <c r="A455" s="108"/>
      <c r="B455" s="118"/>
      <c r="C455" s="118"/>
      <c r="D455" s="90">
        <v>2022</v>
      </c>
      <c r="E455" s="48">
        <f t="shared" si="191"/>
        <v>0</v>
      </c>
      <c r="F455" s="47">
        <v>0</v>
      </c>
      <c r="G455" s="47">
        <v>0</v>
      </c>
      <c r="H455" s="47">
        <v>0</v>
      </c>
      <c r="I455" s="47">
        <v>0</v>
      </c>
      <c r="J455" s="45" t="s">
        <v>56</v>
      </c>
      <c r="K455" s="47">
        <v>0</v>
      </c>
      <c r="L455" s="46">
        <v>0</v>
      </c>
      <c r="M455" s="118"/>
    </row>
    <row r="456" spans="1:13" s="3" customFormat="1" ht="15.6" x14ac:dyDescent="0.25">
      <c r="A456" s="108"/>
      <c r="B456" s="118"/>
      <c r="C456" s="118"/>
      <c r="D456" s="90">
        <v>2023</v>
      </c>
      <c r="E456" s="48">
        <f t="shared" si="191"/>
        <v>0</v>
      </c>
      <c r="F456" s="47">
        <v>0</v>
      </c>
      <c r="G456" s="47">
        <v>0</v>
      </c>
      <c r="H456" s="47">
        <v>0</v>
      </c>
      <c r="I456" s="47">
        <v>0</v>
      </c>
      <c r="J456" s="45" t="s">
        <v>56</v>
      </c>
      <c r="K456" s="47">
        <v>0</v>
      </c>
      <c r="L456" s="46">
        <v>0</v>
      </c>
      <c r="M456" s="118"/>
    </row>
    <row r="457" spans="1:13" s="3" customFormat="1" ht="15.6" x14ac:dyDescent="0.25">
      <c r="A457" s="108"/>
      <c r="B457" s="118"/>
      <c r="C457" s="118"/>
      <c r="D457" s="90">
        <v>2024</v>
      </c>
      <c r="E457" s="48">
        <f t="shared" si="191"/>
        <v>0</v>
      </c>
      <c r="F457" s="47">
        <v>0</v>
      </c>
      <c r="G457" s="47">
        <v>0</v>
      </c>
      <c r="H457" s="47">
        <v>0</v>
      </c>
      <c r="I457" s="47">
        <v>0</v>
      </c>
      <c r="J457" s="45" t="s">
        <v>56</v>
      </c>
      <c r="K457" s="47">
        <v>0</v>
      </c>
      <c r="L457" s="46">
        <v>0</v>
      </c>
      <c r="M457" s="118"/>
    </row>
    <row r="458" spans="1:13" s="3" customFormat="1" ht="15.6" x14ac:dyDescent="0.25">
      <c r="A458" s="108"/>
      <c r="B458" s="118"/>
      <c r="C458" s="118"/>
      <c r="D458" s="90" t="s">
        <v>33</v>
      </c>
      <c r="E458" s="48">
        <f t="shared" si="191"/>
        <v>0</v>
      </c>
      <c r="F458" s="47">
        <v>0</v>
      </c>
      <c r="G458" s="47">
        <v>0</v>
      </c>
      <c r="H458" s="47">
        <v>0</v>
      </c>
      <c r="I458" s="47">
        <v>0</v>
      </c>
      <c r="J458" s="45" t="s">
        <v>56</v>
      </c>
      <c r="K458" s="47">
        <v>0</v>
      </c>
      <c r="L458" s="46">
        <v>0</v>
      </c>
      <c r="M458" s="118"/>
    </row>
    <row r="459" spans="1:13" s="3" customFormat="1" ht="18.600000000000001" customHeight="1" x14ac:dyDescent="0.25">
      <c r="A459" s="108"/>
      <c r="B459" s="118"/>
      <c r="C459" s="118"/>
      <c r="D459" s="69" t="s">
        <v>10</v>
      </c>
      <c r="E459" s="48">
        <f>SUM(E452:E458)</f>
        <v>6769.2</v>
      </c>
      <c r="F459" s="48">
        <f t="shared" ref="F459" si="192">SUM(F452:F458)</f>
        <v>0</v>
      </c>
      <c r="G459" s="48">
        <f t="shared" ref="G459" si="193">SUM(G452:G458)</f>
        <v>6430.7</v>
      </c>
      <c r="H459" s="48">
        <f t="shared" ref="H459" si="194">SUM(H452:H458)</f>
        <v>338.5</v>
      </c>
      <c r="I459" s="48">
        <f t="shared" ref="I459" si="195">SUM(I452:I458)</f>
        <v>0</v>
      </c>
      <c r="J459" s="5" t="s">
        <v>58</v>
      </c>
      <c r="K459" s="48">
        <f t="shared" ref="K459" si="196">SUM(K452:K458)</f>
        <v>0</v>
      </c>
      <c r="L459" s="49">
        <f t="shared" ref="L459" si="197">SUM(L452:L458)</f>
        <v>0</v>
      </c>
      <c r="M459" s="118"/>
    </row>
    <row r="460" spans="1:13" s="3" customFormat="1" ht="15.75" customHeight="1" x14ac:dyDescent="0.25">
      <c r="A460" s="108">
        <v>4</v>
      </c>
      <c r="B460" s="118" t="s">
        <v>129</v>
      </c>
      <c r="C460" s="118" t="s">
        <v>344</v>
      </c>
      <c r="D460" s="90">
        <v>2019</v>
      </c>
      <c r="E460" s="48">
        <f>SUM(F460:I460)</f>
        <v>5163.2</v>
      </c>
      <c r="F460" s="47">
        <v>0</v>
      </c>
      <c r="G460" s="51">
        <v>4905</v>
      </c>
      <c r="H460" s="51">
        <v>258.2</v>
      </c>
      <c r="I460" s="51">
        <v>0</v>
      </c>
      <c r="J460" s="45" t="s">
        <v>56</v>
      </c>
      <c r="K460" s="47">
        <v>0</v>
      </c>
      <c r="L460" s="46">
        <v>0</v>
      </c>
      <c r="M460" s="96" t="s">
        <v>351</v>
      </c>
    </row>
    <row r="461" spans="1:13" s="3" customFormat="1" ht="15.6" x14ac:dyDescent="0.25">
      <c r="A461" s="108"/>
      <c r="B461" s="118"/>
      <c r="C461" s="118"/>
      <c r="D461" s="90">
        <v>2020</v>
      </c>
      <c r="E461" s="48">
        <f t="shared" ref="E461:E466" si="198">SUM(F461:I461)</f>
        <v>0</v>
      </c>
      <c r="F461" s="47">
        <v>0</v>
      </c>
      <c r="G461" s="51">
        <v>0</v>
      </c>
      <c r="H461" s="51">
        <v>0</v>
      </c>
      <c r="I461" s="51">
        <v>0</v>
      </c>
      <c r="J461" s="45" t="s">
        <v>56</v>
      </c>
      <c r="K461" s="47">
        <v>0</v>
      </c>
      <c r="L461" s="46">
        <v>0</v>
      </c>
      <c r="M461" s="118"/>
    </row>
    <row r="462" spans="1:13" s="3" customFormat="1" ht="15.6" x14ac:dyDescent="0.25">
      <c r="A462" s="108"/>
      <c r="B462" s="118"/>
      <c r="C462" s="118"/>
      <c r="D462" s="90">
        <v>2021</v>
      </c>
      <c r="E462" s="48">
        <f t="shared" si="198"/>
        <v>0</v>
      </c>
      <c r="F462" s="47">
        <v>0</v>
      </c>
      <c r="G462" s="47">
        <v>0</v>
      </c>
      <c r="H462" s="47">
        <v>0</v>
      </c>
      <c r="I462" s="47">
        <v>0</v>
      </c>
      <c r="J462" s="45" t="s">
        <v>56</v>
      </c>
      <c r="K462" s="47">
        <v>0</v>
      </c>
      <c r="L462" s="46">
        <v>0</v>
      </c>
      <c r="M462" s="118"/>
    </row>
    <row r="463" spans="1:13" s="3" customFormat="1" ht="15.6" x14ac:dyDescent="0.25">
      <c r="A463" s="108"/>
      <c r="B463" s="118"/>
      <c r="C463" s="118"/>
      <c r="D463" s="90">
        <v>2022</v>
      </c>
      <c r="E463" s="48">
        <f t="shared" si="198"/>
        <v>0</v>
      </c>
      <c r="F463" s="47">
        <v>0</v>
      </c>
      <c r="G463" s="47">
        <v>0</v>
      </c>
      <c r="H463" s="47">
        <v>0</v>
      </c>
      <c r="I463" s="47">
        <v>0</v>
      </c>
      <c r="J463" s="45" t="s">
        <v>56</v>
      </c>
      <c r="K463" s="47">
        <v>0</v>
      </c>
      <c r="L463" s="46">
        <v>0</v>
      </c>
      <c r="M463" s="118"/>
    </row>
    <row r="464" spans="1:13" s="3" customFormat="1" ht="15.6" x14ac:dyDescent="0.25">
      <c r="A464" s="108"/>
      <c r="B464" s="118"/>
      <c r="C464" s="118"/>
      <c r="D464" s="90">
        <v>2023</v>
      </c>
      <c r="E464" s="48">
        <f t="shared" si="198"/>
        <v>0</v>
      </c>
      <c r="F464" s="47">
        <v>0</v>
      </c>
      <c r="G464" s="47">
        <v>0</v>
      </c>
      <c r="H464" s="47">
        <v>0</v>
      </c>
      <c r="I464" s="47">
        <v>0</v>
      </c>
      <c r="J464" s="45" t="s">
        <v>56</v>
      </c>
      <c r="K464" s="47">
        <v>0</v>
      </c>
      <c r="L464" s="46">
        <v>0</v>
      </c>
      <c r="M464" s="118"/>
    </row>
    <row r="465" spans="1:13" s="3" customFormat="1" ht="15.6" x14ac:dyDescent="0.25">
      <c r="A465" s="108"/>
      <c r="B465" s="118"/>
      <c r="C465" s="118"/>
      <c r="D465" s="90">
        <v>2024</v>
      </c>
      <c r="E465" s="48">
        <f t="shared" si="198"/>
        <v>0</v>
      </c>
      <c r="F465" s="47">
        <v>0</v>
      </c>
      <c r="G465" s="47">
        <v>0</v>
      </c>
      <c r="H465" s="47">
        <v>0</v>
      </c>
      <c r="I465" s="47">
        <v>0</v>
      </c>
      <c r="J465" s="45" t="s">
        <v>56</v>
      </c>
      <c r="K465" s="47">
        <v>0</v>
      </c>
      <c r="L465" s="46">
        <v>0</v>
      </c>
      <c r="M465" s="118"/>
    </row>
    <row r="466" spans="1:13" s="3" customFormat="1" ht="15.6" x14ac:dyDescent="0.25">
      <c r="A466" s="108"/>
      <c r="B466" s="118"/>
      <c r="C466" s="118"/>
      <c r="D466" s="90" t="s">
        <v>33</v>
      </c>
      <c r="E466" s="48">
        <f t="shared" si="198"/>
        <v>0</v>
      </c>
      <c r="F466" s="47">
        <v>0</v>
      </c>
      <c r="G466" s="47">
        <v>0</v>
      </c>
      <c r="H466" s="47">
        <v>0</v>
      </c>
      <c r="I466" s="47">
        <v>0</v>
      </c>
      <c r="J466" s="45" t="s">
        <v>56</v>
      </c>
      <c r="K466" s="47">
        <v>0</v>
      </c>
      <c r="L466" s="46">
        <v>0</v>
      </c>
      <c r="M466" s="118"/>
    </row>
    <row r="467" spans="1:13" s="3" customFormat="1" ht="15.6" x14ac:dyDescent="0.25">
      <c r="A467" s="108"/>
      <c r="B467" s="118"/>
      <c r="C467" s="118"/>
      <c r="D467" s="69" t="s">
        <v>10</v>
      </c>
      <c r="E467" s="48">
        <f>SUM(E460:E466)</f>
        <v>5163.2</v>
      </c>
      <c r="F467" s="48">
        <f t="shared" ref="F467" si="199">SUM(F460:F466)</f>
        <v>0</v>
      </c>
      <c r="G467" s="48">
        <f t="shared" ref="G467" si="200">SUM(G460:G466)</f>
        <v>4905</v>
      </c>
      <c r="H467" s="48">
        <f t="shared" ref="H467" si="201">SUM(H460:H466)</f>
        <v>258.2</v>
      </c>
      <c r="I467" s="48">
        <f t="shared" ref="I467" si="202">SUM(I460:I466)</f>
        <v>0</v>
      </c>
      <c r="J467" s="5" t="s">
        <v>58</v>
      </c>
      <c r="K467" s="48">
        <f t="shared" ref="K467" si="203">SUM(K460:K466)</f>
        <v>0</v>
      </c>
      <c r="L467" s="49">
        <f t="shared" ref="L467" si="204">SUM(L460:L466)</f>
        <v>0</v>
      </c>
      <c r="M467" s="118"/>
    </row>
    <row r="468" spans="1:13" s="3" customFormat="1" ht="15.75" customHeight="1" x14ac:dyDescent="0.25">
      <c r="A468" s="108">
        <v>5</v>
      </c>
      <c r="B468" s="118" t="s">
        <v>130</v>
      </c>
      <c r="C468" s="118" t="s">
        <v>344</v>
      </c>
      <c r="D468" s="90">
        <v>2019</v>
      </c>
      <c r="E468" s="48">
        <f>SUM(F468:I468)</f>
        <v>900</v>
      </c>
      <c r="F468" s="47">
        <v>0</v>
      </c>
      <c r="G468" s="51">
        <v>0</v>
      </c>
      <c r="H468" s="51">
        <v>900</v>
      </c>
      <c r="I468" s="51">
        <v>0</v>
      </c>
      <c r="J468" s="45" t="s">
        <v>56</v>
      </c>
      <c r="K468" s="47">
        <v>0</v>
      </c>
      <c r="L468" s="46">
        <v>0</v>
      </c>
      <c r="M468" s="96" t="s">
        <v>86</v>
      </c>
    </row>
    <row r="469" spans="1:13" s="3" customFormat="1" ht="15.6" x14ac:dyDescent="0.25">
      <c r="A469" s="108"/>
      <c r="B469" s="118"/>
      <c r="C469" s="118"/>
      <c r="D469" s="90">
        <v>2020</v>
      </c>
      <c r="E469" s="48">
        <f t="shared" ref="E469:E474" si="205">SUM(F469:I469)</f>
        <v>0</v>
      </c>
      <c r="F469" s="47">
        <v>0</v>
      </c>
      <c r="G469" s="51">
        <v>0</v>
      </c>
      <c r="H469" s="51">
        <v>0</v>
      </c>
      <c r="I469" s="51">
        <v>0</v>
      </c>
      <c r="J469" s="45" t="s">
        <v>56</v>
      </c>
      <c r="K469" s="47">
        <v>0</v>
      </c>
      <c r="L469" s="46">
        <v>0</v>
      </c>
      <c r="M469" s="118"/>
    </row>
    <row r="470" spans="1:13" s="3" customFormat="1" ht="15.6" x14ac:dyDescent="0.25">
      <c r="A470" s="108"/>
      <c r="B470" s="118"/>
      <c r="C470" s="118"/>
      <c r="D470" s="90">
        <v>2021</v>
      </c>
      <c r="E470" s="48">
        <f t="shared" si="205"/>
        <v>0</v>
      </c>
      <c r="F470" s="47">
        <v>0</v>
      </c>
      <c r="G470" s="47">
        <v>0</v>
      </c>
      <c r="H470" s="47">
        <v>0</v>
      </c>
      <c r="I470" s="47">
        <v>0</v>
      </c>
      <c r="J470" s="45" t="s">
        <v>56</v>
      </c>
      <c r="K470" s="47">
        <v>0</v>
      </c>
      <c r="L470" s="46">
        <v>0</v>
      </c>
      <c r="M470" s="118"/>
    </row>
    <row r="471" spans="1:13" s="3" customFormat="1" ht="15.6" x14ac:dyDescent="0.25">
      <c r="A471" s="108"/>
      <c r="B471" s="118"/>
      <c r="C471" s="118"/>
      <c r="D471" s="90">
        <v>2022</v>
      </c>
      <c r="E471" s="48">
        <f t="shared" si="205"/>
        <v>0</v>
      </c>
      <c r="F471" s="47">
        <v>0</v>
      </c>
      <c r="G471" s="47">
        <v>0</v>
      </c>
      <c r="H471" s="47">
        <v>0</v>
      </c>
      <c r="I471" s="47">
        <v>0</v>
      </c>
      <c r="J471" s="45" t="s">
        <v>56</v>
      </c>
      <c r="K471" s="47">
        <v>0</v>
      </c>
      <c r="L471" s="46">
        <v>0</v>
      </c>
      <c r="M471" s="118"/>
    </row>
    <row r="472" spans="1:13" s="3" customFormat="1" ht="15.6" x14ac:dyDescent="0.25">
      <c r="A472" s="108"/>
      <c r="B472" s="118"/>
      <c r="C472" s="118"/>
      <c r="D472" s="90">
        <v>2023</v>
      </c>
      <c r="E472" s="48">
        <f t="shared" si="205"/>
        <v>0</v>
      </c>
      <c r="F472" s="47">
        <v>0</v>
      </c>
      <c r="G472" s="47">
        <v>0</v>
      </c>
      <c r="H472" s="47">
        <v>0</v>
      </c>
      <c r="I472" s="47">
        <v>0</v>
      </c>
      <c r="J472" s="45" t="s">
        <v>56</v>
      </c>
      <c r="K472" s="47">
        <v>0</v>
      </c>
      <c r="L472" s="46">
        <v>0</v>
      </c>
      <c r="M472" s="118"/>
    </row>
    <row r="473" spans="1:13" s="3" customFormat="1" ht="15.6" x14ac:dyDescent="0.25">
      <c r="A473" s="108"/>
      <c r="B473" s="118"/>
      <c r="C473" s="118"/>
      <c r="D473" s="90">
        <v>2024</v>
      </c>
      <c r="E473" s="48">
        <f t="shared" si="205"/>
        <v>0</v>
      </c>
      <c r="F473" s="47">
        <v>0</v>
      </c>
      <c r="G473" s="47">
        <v>0</v>
      </c>
      <c r="H473" s="47">
        <v>0</v>
      </c>
      <c r="I473" s="47">
        <v>0</v>
      </c>
      <c r="J473" s="45" t="s">
        <v>56</v>
      </c>
      <c r="K473" s="47">
        <v>0</v>
      </c>
      <c r="L473" s="46">
        <v>0</v>
      </c>
      <c r="M473" s="118"/>
    </row>
    <row r="474" spans="1:13" s="3" customFormat="1" ht="15.6" x14ac:dyDescent="0.25">
      <c r="A474" s="108"/>
      <c r="B474" s="118"/>
      <c r="C474" s="118"/>
      <c r="D474" s="90" t="s">
        <v>33</v>
      </c>
      <c r="E474" s="48">
        <f t="shared" si="205"/>
        <v>0</v>
      </c>
      <c r="F474" s="47">
        <v>0</v>
      </c>
      <c r="G474" s="47">
        <v>0</v>
      </c>
      <c r="H474" s="47">
        <v>0</v>
      </c>
      <c r="I474" s="47">
        <v>0</v>
      </c>
      <c r="J474" s="45" t="s">
        <v>56</v>
      </c>
      <c r="K474" s="47">
        <v>0</v>
      </c>
      <c r="L474" s="46">
        <v>0</v>
      </c>
      <c r="M474" s="118"/>
    </row>
    <row r="475" spans="1:13" s="3" customFormat="1" ht="15.6" x14ac:dyDescent="0.25">
      <c r="A475" s="108"/>
      <c r="B475" s="118"/>
      <c r="C475" s="118"/>
      <c r="D475" s="69" t="s">
        <v>10</v>
      </c>
      <c r="E475" s="48">
        <f>SUM(E468:E474)</f>
        <v>900</v>
      </c>
      <c r="F475" s="48">
        <f t="shared" ref="F475" si="206">SUM(F468:F474)</f>
        <v>0</v>
      </c>
      <c r="G475" s="48">
        <f t="shared" ref="G475" si="207">SUM(G468:G474)</f>
        <v>0</v>
      </c>
      <c r="H475" s="48">
        <f t="shared" ref="H475" si="208">SUM(H468:H474)</f>
        <v>900</v>
      </c>
      <c r="I475" s="48">
        <f t="shared" ref="I475" si="209">SUM(I468:I474)</f>
        <v>0</v>
      </c>
      <c r="J475" s="5" t="s">
        <v>58</v>
      </c>
      <c r="K475" s="48">
        <f t="shared" ref="K475" si="210">SUM(K468:K474)</f>
        <v>0</v>
      </c>
      <c r="L475" s="49">
        <f t="shared" ref="L475" si="211">SUM(L468:L474)</f>
        <v>0</v>
      </c>
      <c r="M475" s="118"/>
    </row>
    <row r="476" spans="1:13" s="3" customFormat="1" ht="15.75" customHeight="1" x14ac:dyDescent="0.25">
      <c r="A476" s="108">
        <v>6</v>
      </c>
      <c r="B476" s="118" t="s">
        <v>131</v>
      </c>
      <c r="C476" s="118" t="s">
        <v>344</v>
      </c>
      <c r="D476" s="90">
        <v>2019</v>
      </c>
      <c r="E476" s="48">
        <f>SUM(F476:I476)</f>
        <v>0</v>
      </c>
      <c r="F476" s="47">
        <v>0</v>
      </c>
      <c r="G476" s="51">
        <v>0</v>
      </c>
      <c r="H476" s="51">
        <v>0</v>
      </c>
      <c r="I476" s="51">
        <v>0</v>
      </c>
      <c r="J476" s="45" t="s">
        <v>56</v>
      </c>
      <c r="K476" s="47">
        <v>0</v>
      </c>
      <c r="L476" s="46">
        <v>0</v>
      </c>
      <c r="M476" s="96" t="s">
        <v>139</v>
      </c>
    </row>
    <row r="477" spans="1:13" s="3" customFormat="1" ht="15.6" x14ac:dyDescent="0.25">
      <c r="A477" s="108"/>
      <c r="B477" s="118"/>
      <c r="C477" s="118"/>
      <c r="D477" s="90">
        <v>2020</v>
      </c>
      <c r="E477" s="48">
        <f t="shared" ref="E477:E482" si="212">SUM(F477:I477)</f>
        <v>5000</v>
      </c>
      <c r="F477" s="47">
        <v>0</v>
      </c>
      <c r="G477" s="51">
        <v>4750</v>
      </c>
      <c r="H477" s="51">
        <v>250</v>
      </c>
      <c r="I477" s="51">
        <v>0</v>
      </c>
      <c r="J477" s="45" t="s">
        <v>56</v>
      </c>
      <c r="K477" s="47">
        <v>0</v>
      </c>
      <c r="L477" s="46">
        <v>0</v>
      </c>
      <c r="M477" s="118"/>
    </row>
    <row r="478" spans="1:13" s="3" customFormat="1" ht="15.6" x14ac:dyDescent="0.25">
      <c r="A478" s="108"/>
      <c r="B478" s="118"/>
      <c r="C478" s="118"/>
      <c r="D478" s="90">
        <v>2021</v>
      </c>
      <c r="E478" s="48">
        <f t="shared" si="212"/>
        <v>0</v>
      </c>
      <c r="F478" s="47">
        <v>0</v>
      </c>
      <c r="G478" s="47">
        <v>0</v>
      </c>
      <c r="H478" s="47">
        <v>0</v>
      </c>
      <c r="I478" s="47">
        <v>0</v>
      </c>
      <c r="J478" s="45" t="s">
        <v>56</v>
      </c>
      <c r="K478" s="47">
        <v>0</v>
      </c>
      <c r="L478" s="46">
        <v>0</v>
      </c>
      <c r="M478" s="118"/>
    </row>
    <row r="479" spans="1:13" s="3" customFormat="1" ht="15.6" x14ac:dyDescent="0.25">
      <c r="A479" s="108"/>
      <c r="B479" s="118"/>
      <c r="C479" s="118"/>
      <c r="D479" s="90">
        <v>2022</v>
      </c>
      <c r="E479" s="48">
        <f t="shared" si="212"/>
        <v>0</v>
      </c>
      <c r="F479" s="47">
        <v>0</v>
      </c>
      <c r="G479" s="47">
        <v>0</v>
      </c>
      <c r="H479" s="47">
        <v>0</v>
      </c>
      <c r="I479" s="47">
        <v>0</v>
      </c>
      <c r="J479" s="45" t="s">
        <v>56</v>
      </c>
      <c r="K479" s="47">
        <v>0</v>
      </c>
      <c r="L479" s="46">
        <v>0</v>
      </c>
      <c r="M479" s="118"/>
    </row>
    <row r="480" spans="1:13" s="3" customFormat="1" ht="15.6" x14ac:dyDescent="0.25">
      <c r="A480" s="108"/>
      <c r="B480" s="118"/>
      <c r="C480" s="118"/>
      <c r="D480" s="90">
        <v>2023</v>
      </c>
      <c r="E480" s="48">
        <f t="shared" si="212"/>
        <v>0</v>
      </c>
      <c r="F480" s="47">
        <v>0</v>
      </c>
      <c r="G480" s="47">
        <v>0</v>
      </c>
      <c r="H480" s="47">
        <v>0</v>
      </c>
      <c r="I480" s="47">
        <v>0</v>
      </c>
      <c r="J480" s="45" t="s">
        <v>56</v>
      </c>
      <c r="K480" s="47">
        <v>0</v>
      </c>
      <c r="L480" s="46">
        <v>0</v>
      </c>
      <c r="M480" s="118"/>
    </row>
    <row r="481" spans="1:13" s="3" customFormat="1" ht="15.6" x14ac:dyDescent="0.25">
      <c r="A481" s="108"/>
      <c r="B481" s="118"/>
      <c r="C481" s="118"/>
      <c r="D481" s="90">
        <v>2024</v>
      </c>
      <c r="E481" s="48">
        <f t="shared" si="212"/>
        <v>0</v>
      </c>
      <c r="F481" s="47">
        <v>0</v>
      </c>
      <c r="G481" s="47">
        <v>0</v>
      </c>
      <c r="H481" s="47">
        <v>0</v>
      </c>
      <c r="I481" s="47">
        <v>0</v>
      </c>
      <c r="J481" s="45" t="s">
        <v>56</v>
      </c>
      <c r="K481" s="47">
        <v>0</v>
      </c>
      <c r="L481" s="46">
        <v>0</v>
      </c>
      <c r="M481" s="118"/>
    </row>
    <row r="482" spans="1:13" s="3" customFormat="1" ht="15.6" x14ac:dyDescent="0.25">
      <c r="A482" s="108"/>
      <c r="B482" s="118"/>
      <c r="C482" s="118"/>
      <c r="D482" s="90" t="s">
        <v>33</v>
      </c>
      <c r="E482" s="48">
        <f t="shared" si="212"/>
        <v>0</v>
      </c>
      <c r="F482" s="47">
        <v>0</v>
      </c>
      <c r="G482" s="47">
        <v>0</v>
      </c>
      <c r="H482" s="47">
        <v>0</v>
      </c>
      <c r="I482" s="47">
        <v>0</v>
      </c>
      <c r="J482" s="45" t="s">
        <v>56</v>
      </c>
      <c r="K482" s="47">
        <v>0</v>
      </c>
      <c r="L482" s="46">
        <v>0</v>
      </c>
      <c r="M482" s="118"/>
    </row>
    <row r="483" spans="1:13" s="3" customFormat="1" ht="15.6" x14ac:dyDescent="0.25">
      <c r="A483" s="108"/>
      <c r="B483" s="118"/>
      <c r="C483" s="118"/>
      <c r="D483" s="69" t="s">
        <v>10</v>
      </c>
      <c r="E483" s="48">
        <f>SUM(E476:E482)</f>
        <v>5000</v>
      </c>
      <c r="F483" s="48">
        <f t="shared" ref="F483" si="213">SUM(F476:F482)</f>
        <v>0</v>
      </c>
      <c r="G483" s="48">
        <f t="shared" ref="G483" si="214">SUM(G476:G482)</f>
        <v>4750</v>
      </c>
      <c r="H483" s="48">
        <f t="shared" ref="H483" si="215">SUM(H476:H482)</f>
        <v>250</v>
      </c>
      <c r="I483" s="48">
        <f t="shared" ref="I483" si="216">SUM(I476:I482)</f>
        <v>0</v>
      </c>
      <c r="J483" s="5" t="s">
        <v>58</v>
      </c>
      <c r="K483" s="48">
        <f t="shared" ref="K483" si="217">SUM(K476:K482)</f>
        <v>0</v>
      </c>
      <c r="L483" s="49">
        <f t="shared" ref="L483" si="218">SUM(L476:L482)</f>
        <v>0</v>
      </c>
      <c r="M483" s="118"/>
    </row>
    <row r="484" spans="1:13" s="3" customFormat="1" ht="15.75" customHeight="1" x14ac:dyDescent="0.25">
      <c r="A484" s="108">
        <v>7</v>
      </c>
      <c r="B484" s="118" t="s">
        <v>132</v>
      </c>
      <c r="C484" s="118" t="s">
        <v>344</v>
      </c>
      <c r="D484" s="90">
        <v>2019</v>
      </c>
      <c r="E484" s="48">
        <f>SUM(F484:I484)</f>
        <v>0</v>
      </c>
      <c r="F484" s="47">
        <v>0</v>
      </c>
      <c r="G484" s="51">
        <v>0</v>
      </c>
      <c r="H484" s="51">
        <v>0</v>
      </c>
      <c r="I484" s="51">
        <v>0</v>
      </c>
      <c r="J484" s="45" t="s">
        <v>56</v>
      </c>
      <c r="K484" s="47">
        <v>0</v>
      </c>
      <c r="L484" s="46">
        <v>0</v>
      </c>
      <c r="M484" s="96" t="s">
        <v>138</v>
      </c>
    </row>
    <row r="485" spans="1:13" s="3" customFormat="1" ht="15.6" x14ac:dyDescent="0.25">
      <c r="A485" s="108"/>
      <c r="B485" s="118"/>
      <c r="C485" s="118"/>
      <c r="D485" s="90">
        <v>2020</v>
      </c>
      <c r="E485" s="48">
        <f t="shared" ref="E485:E490" si="219">SUM(F485:I485)</f>
        <v>15000</v>
      </c>
      <c r="F485" s="47">
        <v>0</v>
      </c>
      <c r="G485" s="51">
        <v>14250</v>
      </c>
      <c r="H485" s="51">
        <v>750</v>
      </c>
      <c r="I485" s="51">
        <v>0</v>
      </c>
      <c r="J485" s="45" t="s">
        <v>56</v>
      </c>
      <c r="K485" s="47">
        <v>0</v>
      </c>
      <c r="L485" s="46">
        <v>0</v>
      </c>
      <c r="M485" s="118"/>
    </row>
    <row r="486" spans="1:13" s="3" customFormat="1" ht="15.6" x14ac:dyDescent="0.25">
      <c r="A486" s="108"/>
      <c r="B486" s="118"/>
      <c r="C486" s="118"/>
      <c r="D486" s="90">
        <v>2021</v>
      </c>
      <c r="E486" s="48">
        <f t="shared" si="219"/>
        <v>0</v>
      </c>
      <c r="F486" s="47">
        <v>0</v>
      </c>
      <c r="G486" s="47">
        <v>0</v>
      </c>
      <c r="H486" s="47">
        <v>0</v>
      </c>
      <c r="I486" s="47">
        <v>0</v>
      </c>
      <c r="J486" s="45" t="s">
        <v>56</v>
      </c>
      <c r="K486" s="47">
        <v>0</v>
      </c>
      <c r="L486" s="46">
        <v>0</v>
      </c>
      <c r="M486" s="118"/>
    </row>
    <row r="487" spans="1:13" s="3" customFormat="1" ht="15.6" x14ac:dyDescent="0.25">
      <c r="A487" s="108"/>
      <c r="B487" s="118"/>
      <c r="C487" s="118"/>
      <c r="D487" s="90">
        <v>2022</v>
      </c>
      <c r="E487" s="48">
        <f t="shared" si="219"/>
        <v>0</v>
      </c>
      <c r="F487" s="47">
        <v>0</v>
      </c>
      <c r="G487" s="47">
        <v>0</v>
      </c>
      <c r="H487" s="47">
        <v>0</v>
      </c>
      <c r="I487" s="47">
        <v>0</v>
      </c>
      <c r="J487" s="45" t="s">
        <v>56</v>
      </c>
      <c r="K487" s="47">
        <v>0</v>
      </c>
      <c r="L487" s="46">
        <v>0</v>
      </c>
      <c r="M487" s="118"/>
    </row>
    <row r="488" spans="1:13" s="3" customFormat="1" ht="15.6" x14ac:dyDescent="0.25">
      <c r="A488" s="108"/>
      <c r="B488" s="118"/>
      <c r="C488" s="118"/>
      <c r="D488" s="90">
        <v>2023</v>
      </c>
      <c r="E488" s="48">
        <f t="shared" si="219"/>
        <v>0</v>
      </c>
      <c r="F488" s="47">
        <v>0</v>
      </c>
      <c r="G488" s="47">
        <v>0</v>
      </c>
      <c r="H488" s="47">
        <v>0</v>
      </c>
      <c r="I488" s="47">
        <v>0</v>
      </c>
      <c r="J488" s="45" t="s">
        <v>56</v>
      </c>
      <c r="K488" s="47">
        <v>0</v>
      </c>
      <c r="L488" s="46">
        <v>0</v>
      </c>
      <c r="M488" s="118"/>
    </row>
    <row r="489" spans="1:13" s="3" customFormat="1" ht="15.6" x14ac:dyDescent="0.25">
      <c r="A489" s="108"/>
      <c r="B489" s="118"/>
      <c r="C489" s="118"/>
      <c r="D489" s="90">
        <v>2024</v>
      </c>
      <c r="E489" s="48">
        <f t="shared" si="219"/>
        <v>0</v>
      </c>
      <c r="F489" s="47">
        <v>0</v>
      </c>
      <c r="G489" s="47">
        <v>0</v>
      </c>
      <c r="H489" s="47">
        <v>0</v>
      </c>
      <c r="I489" s="47">
        <v>0</v>
      </c>
      <c r="J489" s="45" t="s">
        <v>56</v>
      </c>
      <c r="K489" s="47">
        <v>0</v>
      </c>
      <c r="L489" s="46">
        <v>0</v>
      </c>
      <c r="M489" s="118"/>
    </row>
    <row r="490" spans="1:13" s="3" customFormat="1" ht="15.6" x14ac:dyDescent="0.25">
      <c r="A490" s="108"/>
      <c r="B490" s="118"/>
      <c r="C490" s="118"/>
      <c r="D490" s="90" t="s">
        <v>33</v>
      </c>
      <c r="E490" s="48">
        <f t="shared" si="219"/>
        <v>0</v>
      </c>
      <c r="F490" s="47">
        <v>0</v>
      </c>
      <c r="G490" s="47">
        <v>0</v>
      </c>
      <c r="H490" s="47">
        <v>0</v>
      </c>
      <c r="I490" s="47">
        <v>0</v>
      </c>
      <c r="J490" s="45" t="s">
        <v>56</v>
      </c>
      <c r="K490" s="47">
        <v>0</v>
      </c>
      <c r="L490" s="46">
        <v>0</v>
      </c>
      <c r="M490" s="118"/>
    </row>
    <row r="491" spans="1:13" s="3" customFormat="1" ht="15.6" x14ac:dyDescent="0.25">
      <c r="A491" s="108"/>
      <c r="B491" s="118"/>
      <c r="C491" s="118"/>
      <c r="D491" s="69" t="s">
        <v>10</v>
      </c>
      <c r="E491" s="48">
        <f>SUM(E484:E490)</f>
        <v>15000</v>
      </c>
      <c r="F491" s="48">
        <f t="shared" ref="F491" si="220">SUM(F484:F490)</f>
        <v>0</v>
      </c>
      <c r="G491" s="48">
        <f t="shared" ref="G491" si="221">SUM(G484:G490)</f>
        <v>14250</v>
      </c>
      <c r="H491" s="48">
        <f t="shared" ref="H491" si="222">SUM(H484:H490)</f>
        <v>750</v>
      </c>
      <c r="I491" s="48">
        <f t="shared" ref="I491" si="223">SUM(I484:I490)</f>
        <v>0</v>
      </c>
      <c r="J491" s="5" t="s">
        <v>58</v>
      </c>
      <c r="K491" s="48">
        <f t="shared" ref="K491" si="224">SUM(K484:K490)</f>
        <v>0</v>
      </c>
      <c r="L491" s="49">
        <f t="shared" ref="L491" si="225">SUM(L484:L490)</f>
        <v>0</v>
      </c>
      <c r="M491" s="118"/>
    </row>
    <row r="492" spans="1:13" s="3" customFormat="1" ht="15.75" customHeight="1" x14ac:dyDescent="0.25">
      <c r="A492" s="108">
        <v>8</v>
      </c>
      <c r="B492" s="118" t="s">
        <v>133</v>
      </c>
      <c r="C492" s="118" t="s">
        <v>344</v>
      </c>
      <c r="D492" s="90">
        <v>2019</v>
      </c>
      <c r="E492" s="48">
        <f>SUM(F492:I492)</f>
        <v>0</v>
      </c>
      <c r="F492" s="47">
        <v>0</v>
      </c>
      <c r="G492" s="51">
        <v>0</v>
      </c>
      <c r="H492" s="51">
        <v>0</v>
      </c>
      <c r="I492" s="51">
        <v>0</v>
      </c>
      <c r="J492" s="45" t="s">
        <v>56</v>
      </c>
      <c r="K492" s="47">
        <v>0</v>
      </c>
      <c r="L492" s="46">
        <v>0</v>
      </c>
      <c r="M492" s="96" t="s">
        <v>137</v>
      </c>
    </row>
    <row r="493" spans="1:13" s="3" customFormat="1" ht="15.6" x14ac:dyDescent="0.25">
      <c r="A493" s="108"/>
      <c r="B493" s="118"/>
      <c r="C493" s="118"/>
      <c r="D493" s="90">
        <v>2020</v>
      </c>
      <c r="E493" s="48">
        <f t="shared" ref="E493:E498" si="226">SUM(F493:I493)</f>
        <v>10000</v>
      </c>
      <c r="F493" s="47">
        <v>0</v>
      </c>
      <c r="G493" s="51">
        <v>9500</v>
      </c>
      <c r="H493" s="51">
        <v>500</v>
      </c>
      <c r="I493" s="51">
        <v>0</v>
      </c>
      <c r="J493" s="45" t="s">
        <v>56</v>
      </c>
      <c r="K493" s="47">
        <v>0</v>
      </c>
      <c r="L493" s="46">
        <v>0</v>
      </c>
      <c r="M493" s="118"/>
    </row>
    <row r="494" spans="1:13" s="3" customFormat="1" ht="15.6" x14ac:dyDescent="0.25">
      <c r="A494" s="108"/>
      <c r="B494" s="118"/>
      <c r="C494" s="118"/>
      <c r="D494" s="90">
        <v>2021</v>
      </c>
      <c r="E494" s="48">
        <f t="shared" si="226"/>
        <v>0</v>
      </c>
      <c r="F494" s="47">
        <v>0</v>
      </c>
      <c r="G494" s="47">
        <v>0</v>
      </c>
      <c r="H494" s="47">
        <v>0</v>
      </c>
      <c r="I494" s="47">
        <v>0</v>
      </c>
      <c r="J494" s="45" t="s">
        <v>56</v>
      </c>
      <c r="K494" s="47">
        <v>0</v>
      </c>
      <c r="L494" s="46">
        <v>0</v>
      </c>
      <c r="M494" s="118"/>
    </row>
    <row r="495" spans="1:13" s="3" customFormat="1" ht="15.6" x14ac:dyDescent="0.25">
      <c r="A495" s="108"/>
      <c r="B495" s="118"/>
      <c r="C495" s="118"/>
      <c r="D495" s="90">
        <v>2022</v>
      </c>
      <c r="E495" s="48">
        <f t="shared" si="226"/>
        <v>0</v>
      </c>
      <c r="F495" s="47">
        <v>0</v>
      </c>
      <c r="G495" s="47">
        <v>0</v>
      </c>
      <c r="H495" s="47">
        <v>0</v>
      </c>
      <c r="I495" s="47">
        <v>0</v>
      </c>
      <c r="J495" s="45" t="s">
        <v>56</v>
      </c>
      <c r="K495" s="47">
        <v>0</v>
      </c>
      <c r="L495" s="46">
        <v>0</v>
      </c>
      <c r="M495" s="118"/>
    </row>
    <row r="496" spans="1:13" s="3" customFormat="1" ht="15.6" x14ac:dyDescent="0.25">
      <c r="A496" s="108"/>
      <c r="B496" s="118"/>
      <c r="C496" s="118"/>
      <c r="D496" s="90">
        <v>2023</v>
      </c>
      <c r="E496" s="48">
        <f t="shared" si="226"/>
        <v>0</v>
      </c>
      <c r="F496" s="47">
        <v>0</v>
      </c>
      <c r="G496" s="47">
        <v>0</v>
      </c>
      <c r="H496" s="47">
        <v>0</v>
      </c>
      <c r="I496" s="47">
        <v>0</v>
      </c>
      <c r="J496" s="45" t="s">
        <v>56</v>
      </c>
      <c r="K496" s="47">
        <v>0</v>
      </c>
      <c r="L496" s="46">
        <v>0</v>
      </c>
      <c r="M496" s="118"/>
    </row>
    <row r="497" spans="1:13" s="3" customFormat="1" ht="15.6" x14ac:dyDescent="0.25">
      <c r="A497" s="108"/>
      <c r="B497" s="118"/>
      <c r="C497" s="118"/>
      <c r="D497" s="90">
        <v>2024</v>
      </c>
      <c r="E497" s="48">
        <f t="shared" si="226"/>
        <v>0</v>
      </c>
      <c r="F497" s="47">
        <v>0</v>
      </c>
      <c r="G497" s="47">
        <v>0</v>
      </c>
      <c r="H497" s="47">
        <v>0</v>
      </c>
      <c r="I497" s="47">
        <v>0</v>
      </c>
      <c r="J497" s="45" t="s">
        <v>56</v>
      </c>
      <c r="K497" s="47">
        <v>0</v>
      </c>
      <c r="L497" s="46">
        <v>0</v>
      </c>
      <c r="M497" s="118"/>
    </row>
    <row r="498" spans="1:13" s="3" customFormat="1" ht="15.6" x14ac:dyDescent="0.25">
      <c r="A498" s="108"/>
      <c r="B498" s="118"/>
      <c r="C498" s="118"/>
      <c r="D498" s="90" t="s">
        <v>33</v>
      </c>
      <c r="E498" s="48">
        <f t="shared" si="226"/>
        <v>0</v>
      </c>
      <c r="F498" s="47">
        <v>0</v>
      </c>
      <c r="G498" s="47">
        <v>0</v>
      </c>
      <c r="H498" s="47">
        <v>0</v>
      </c>
      <c r="I498" s="47">
        <v>0</v>
      </c>
      <c r="J498" s="45" t="s">
        <v>56</v>
      </c>
      <c r="K498" s="47">
        <v>0</v>
      </c>
      <c r="L498" s="46">
        <v>0</v>
      </c>
      <c r="M498" s="118"/>
    </row>
    <row r="499" spans="1:13" s="3" customFormat="1" ht="15.6" x14ac:dyDescent="0.25">
      <c r="A499" s="108"/>
      <c r="B499" s="118"/>
      <c r="C499" s="118"/>
      <c r="D499" s="69" t="s">
        <v>10</v>
      </c>
      <c r="E499" s="48">
        <f>SUM(E492:E498)</f>
        <v>10000</v>
      </c>
      <c r="F499" s="48">
        <f t="shared" ref="F499:L499" si="227">SUM(F492:F498)</f>
        <v>0</v>
      </c>
      <c r="G499" s="48">
        <f t="shared" si="227"/>
        <v>9500</v>
      </c>
      <c r="H499" s="48">
        <f t="shared" si="227"/>
        <v>500</v>
      </c>
      <c r="I499" s="48">
        <f t="shared" si="227"/>
        <v>0</v>
      </c>
      <c r="J499" s="5" t="s">
        <v>58</v>
      </c>
      <c r="K499" s="48">
        <f t="shared" si="227"/>
        <v>0</v>
      </c>
      <c r="L499" s="49">
        <f t="shared" si="227"/>
        <v>0</v>
      </c>
      <c r="M499" s="118"/>
    </row>
    <row r="500" spans="1:13" s="3" customFormat="1" ht="15.75" customHeight="1" x14ac:dyDescent="0.25">
      <c r="A500" s="108">
        <v>9</v>
      </c>
      <c r="B500" s="118" t="s">
        <v>134</v>
      </c>
      <c r="C500" s="118" t="s">
        <v>344</v>
      </c>
      <c r="D500" s="90">
        <v>2019</v>
      </c>
      <c r="E500" s="48">
        <f>SUM(F500:I500)</f>
        <v>0</v>
      </c>
      <c r="F500" s="47">
        <v>0</v>
      </c>
      <c r="G500" s="51">
        <v>0</v>
      </c>
      <c r="H500" s="51">
        <v>0</v>
      </c>
      <c r="I500" s="51">
        <v>0</v>
      </c>
      <c r="J500" s="45" t="s">
        <v>56</v>
      </c>
      <c r="K500" s="47">
        <v>0</v>
      </c>
      <c r="L500" s="46">
        <v>0</v>
      </c>
      <c r="M500" s="96" t="s">
        <v>136</v>
      </c>
    </row>
    <row r="501" spans="1:13" s="3" customFormat="1" ht="15.6" x14ac:dyDescent="0.25">
      <c r="A501" s="108"/>
      <c r="B501" s="118"/>
      <c r="C501" s="118"/>
      <c r="D501" s="90">
        <v>2020</v>
      </c>
      <c r="E501" s="48">
        <f t="shared" ref="E501:E506" si="228">SUM(F501:I501)</f>
        <v>0</v>
      </c>
      <c r="F501" s="47">
        <v>0</v>
      </c>
      <c r="G501" s="51">
        <v>0</v>
      </c>
      <c r="H501" s="51">
        <v>0</v>
      </c>
      <c r="I501" s="51">
        <v>0</v>
      </c>
      <c r="J501" s="45" t="s">
        <v>56</v>
      </c>
      <c r="K501" s="47">
        <v>0</v>
      </c>
      <c r="L501" s="46">
        <v>0</v>
      </c>
      <c r="M501" s="118"/>
    </row>
    <row r="502" spans="1:13" s="3" customFormat="1" ht="15.6" x14ac:dyDescent="0.25">
      <c r="A502" s="108"/>
      <c r="B502" s="118"/>
      <c r="C502" s="118"/>
      <c r="D502" s="90">
        <v>2021</v>
      </c>
      <c r="E502" s="48">
        <f t="shared" si="228"/>
        <v>6000</v>
      </c>
      <c r="F502" s="47">
        <v>0</v>
      </c>
      <c r="G502" s="47">
        <v>5700</v>
      </c>
      <c r="H502" s="47">
        <v>300</v>
      </c>
      <c r="I502" s="47">
        <v>0</v>
      </c>
      <c r="J502" s="45" t="s">
        <v>56</v>
      </c>
      <c r="K502" s="47">
        <v>0</v>
      </c>
      <c r="L502" s="46">
        <v>0</v>
      </c>
      <c r="M502" s="118"/>
    </row>
    <row r="503" spans="1:13" s="3" customFormat="1" ht="15.6" x14ac:dyDescent="0.25">
      <c r="A503" s="108"/>
      <c r="B503" s="118"/>
      <c r="C503" s="118"/>
      <c r="D503" s="90">
        <v>2022</v>
      </c>
      <c r="E503" s="48">
        <f t="shared" si="228"/>
        <v>0</v>
      </c>
      <c r="F503" s="47">
        <v>0</v>
      </c>
      <c r="G503" s="47">
        <v>0</v>
      </c>
      <c r="H503" s="47">
        <v>0</v>
      </c>
      <c r="I503" s="47">
        <v>0</v>
      </c>
      <c r="J503" s="45" t="s">
        <v>56</v>
      </c>
      <c r="K503" s="47">
        <v>0</v>
      </c>
      <c r="L503" s="46">
        <v>0</v>
      </c>
      <c r="M503" s="118"/>
    </row>
    <row r="504" spans="1:13" s="3" customFormat="1" ht="15.6" x14ac:dyDescent="0.25">
      <c r="A504" s="108"/>
      <c r="B504" s="118"/>
      <c r="C504" s="118"/>
      <c r="D504" s="90">
        <v>2023</v>
      </c>
      <c r="E504" s="48">
        <f t="shared" si="228"/>
        <v>0</v>
      </c>
      <c r="F504" s="47">
        <v>0</v>
      </c>
      <c r="G504" s="47">
        <v>0</v>
      </c>
      <c r="H504" s="47">
        <v>0</v>
      </c>
      <c r="I504" s="47">
        <v>0</v>
      </c>
      <c r="J504" s="45" t="s">
        <v>56</v>
      </c>
      <c r="K504" s="47">
        <v>0</v>
      </c>
      <c r="L504" s="46">
        <v>0</v>
      </c>
      <c r="M504" s="118"/>
    </row>
    <row r="505" spans="1:13" s="3" customFormat="1" ht="15.6" x14ac:dyDescent="0.25">
      <c r="A505" s="108"/>
      <c r="B505" s="118"/>
      <c r="C505" s="118"/>
      <c r="D505" s="90">
        <v>2024</v>
      </c>
      <c r="E505" s="48">
        <f t="shared" si="228"/>
        <v>0</v>
      </c>
      <c r="F505" s="47">
        <v>0</v>
      </c>
      <c r="G505" s="47">
        <v>0</v>
      </c>
      <c r="H505" s="47">
        <v>0</v>
      </c>
      <c r="I505" s="47">
        <v>0</v>
      </c>
      <c r="J505" s="45" t="s">
        <v>56</v>
      </c>
      <c r="K505" s="47">
        <v>0</v>
      </c>
      <c r="L505" s="46">
        <v>0</v>
      </c>
      <c r="M505" s="118"/>
    </row>
    <row r="506" spans="1:13" s="3" customFormat="1" ht="15.6" x14ac:dyDescent="0.25">
      <c r="A506" s="108"/>
      <c r="B506" s="118"/>
      <c r="C506" s="118"/>
      <c r="D506" s="90" t="s">
        <v>33</v>
      </c>
      <c r="E506" s="48">
        <f t="shared" si="228"/>
        <v>0</v>
      </c>
      <c r="F506" s="47">
        <v>0</v>
      </c>
      <c r="G506" s="47">
        <v>0</v>
      </c>
      <c r="H506" s="47">
        <v>0</v>
      </c>
      <c r="I506" s="47">
        <v>0</v>
      </c>
      <c r="J506" s="45" t="s">
        <v>56</v>
      </c>
      <c r="K506" s="47">
        <v>0</v>
      </c>
      <c r="L506" s="46">
        <v>0</v>
      </c>
      <c r="M506" s="118"/>
    </row>
    <row r="507" spans="1:13" s="3" customFormat="1" ht="15.6" x14ac:dyDescent="0.25">
      <c r="A507" s="108"/>
      <c r="B507" s="118"/>
      <c r="C507" s="118"/>
      <c r="D507" s="69" t="s">
        <v>10</v>
      </c>
      <c r="E507" s="48">
        <f>SUM(E500:E506)</f>
        <v>6000</v>
      </c>
      <c r="F507" s="48">
        <f t="shared" ref="F507:L507" si="229">SUM(F500:F506)</f>
        <v>0</v>
      </c>
      <c r="G507" s="48">
        <f t="shared" si="229"/>
        <v>5700</v>
      </c>
      <c r="H507" s="48">
        <f t="shared" si="229"/>
        <v>300</v>
      </c>
      <c r="I507" s="48">
        <f t="shared" si="229"/>
        <v>0</v>
      </c>
      <c r="J507" s="5" t="s">
        <v>58</v>
      </c>
      <c r="K507" s="48">
        <f t="shared" si="229"/>
        <v>0</v>
      </c>
      <c r="L507" s="49">
        <f t="shared" si="229"/>
        <v>0</v>
      </c>
      <c r="M507" s="118"/>
    </row>
    <row r="508" spans="1:13" s="3" customFormat="1" ht="15.75" customHeight="1" x14ac:dyDescent="0.25">
      <c r="A508" s="108">
        <v>10</v>
      </c>
      <c r="B508" s="96" t="s">
        <v>361</v>
      </c>
      <c r="C508" s="118" t="s">
        <v>344</v>
      </c>
      <c r="D508" s="90">
        <v>2019</v>
      </c>
      <c r="E508" s="48">
        <f>SUM(F508:I508)</f>
        <v>0</v>
      </c>
      <c r="F508" s="47">
        <v>0</v>
      </c>
      <c r="G508" s="51">
        <v>0</v>
      </c>
      <c r="H508" s="51">
        <v>0</v>
      </c>
      <c r="I508" s="51">
        <v>0</v>
      </c>
      <c r="J508" s="45" t="s">
        <v>56</v>
      </c>
      <c r="K508" s="47">
        <v>0</v>
      </c>
      <c r="L508" s="46">
        <v>0</v>
      </c>
      <c r="M508" s="96" t="s">
        <v>135</v>
      </c>
    </row>
    <row r="509" spans="1:13" s="3" customFormat="1" ht="15.6" x14ac:dyDescent="0.25">
      <c r="A509" s="108"/>
      <c r="B509" s="96"/>
      <c r="C509" s="118"/>
      <c r="D509" s="90">
        <v>2020</v>
      </c>
      <c r="E509" s="48">
        <f t="shared" ref="E509:E514" si="230">SUM(F509:I509)</f>
        <v>0</v>
      </c>
      <c r="F509" s="47">
        <v>0</v>
      </c>
      <c r="G509" s="51">
        <v>0</v>
      </c>
      <c r="H509" s="51">
        <v>0</v>
      </c>
      <c r="I509" s="51">
        <v>0</v>
      </c>
      <c r="J509" s="45" t="s">
        <v>56</v>
      </c>
      <c r="K509" s="47">
        <v>0</v>
      </c>
      <c r="L509" s="46">
        <v>0</v>
      </c>
      <c r="M509" s="118"/>
    </row>
    <row r="510" spans="1:13" s="3" customFormat="1" ht="15.6" x14ac:dyDescent="0.25">
      <c r="A510" s="108"/>
      <c r="B510" s="96"/>
      <c r="C510" s="118"/>
      <c r="D510" s="90">
        <v>2021</v>
      </c>
      <c r="E510" s="48">
        <f t="shared" si="230"/>
        <v>0</v>
      </c>
      <c r="F510" s="47">
        <v>0</v>
      </c>
      <c r="G510" s="47">
        <v>0</v>
      </c>
      <c r="H510" s="47">
        <v>0</v>
      </c>
      <c r="I510" s="47">
        <v>0</v>
      </c>
      <c r="J510" s="45" t="s">
        <v>56</v>
      </c>
      <c r="K510" s="47">
        <v>0</v>
      </c>
      <c r="L510" s="46">
        <v>0</v>
      </c>
      <c r="M510" s="118"/>
    </row>
    <row r="511" spans="1:13" s="3" customFormat="1" ht="15.6" x14ac:dyDescent="0.25">
      <c r="A511" s="108"/>
      <c r="B511" s="96"/>
      <c r="C511" s="118"/>
      <c r="D511" s="90">
        <v>2022</v>
      </c>
      <c r="E511" s="48">
        <f t="shared" si="230"/>
        <v>5000</v>
      </c>
      <c r="F511" s="47">
        <v>0</v>
      </c>
      <c r="G511" s="47">
        <v>4750</v>
      </c>
      <c r="H511" s="47">
        <v>250</v>
      </c>
      <c r="I511" s="47">
        <v>0</v>
      </c>
      <c r="J511" s="45" t="s">
        <v>56</v>
      </c>
      <c r="K511" s="47">
        <v>0</v>
      </c>
      <c r="L511" s="46">
        <v>0</v>
      </c>
      <c r="M511" s="118"/>
    </row>
    <row r="512" spans="1:13" s="3" customFormat="1" ht="15.6" x14ac:dyDescent="0.25">
      <c r="A512" s="108"/>
      <c r="B512" s="96"/>
      <c r="C512" s="118"/>
      <c r="D512" s="90">
        <v>2023</v>
      </c>
      <c r="E512" s="48">
        <f t="shared" si="230"/>
        <v>0</v>
      </c>
      <c r="F512" s="47">
        <v>0</v>
      </c>
      <c r="G512" s="47">
        <v>0</v>
      </c>
      <c r="H512" s="47">
        <v>0</v>
      </c>
      <c r="I512" s="47">
        <v>0</v>
      </c>
      <c r="J512" s="45" t="s">
        <v>56</v>
      </c>
      <c r="K512" s="47">
        <v>0</v>
      </c>
      <c r="L512" s="46">
        <v>0</v>
      </c>
      <c r="M512" s="118"/>
    </row>
    <row r="513" spans="1:13" s="3" customFormat="1" ht="15.6" x14ac:dyDescent="0.25">
      <c r="A513" s="108"/>
      <c r="B513" s="96"/>
      <c r="C513" s="118"/>
      <c r="D513" s="90">
        <v>2024</v>
      </c>
      <c r="E513" s="48">
        <f t="shared" si="230"/>
        <v>0</v>
      </c>
      <c r="F513" s="47">
        <v>0</v>
      </c>
      <c r="G513" s="47">
        <v>0</v>
      </c>
      <c r="H513" s="47">
        <v>0</v>
      </c>
      <c r="I513" s="47">
        <v>0</v>
      </c>
      <c r="J513" s="45" t="s">
        <v>56</v>
      </c>
      <c r="K513" s="47">
        <v>0</v>
      </c>
      <c r="L513" s="46">
        <v>0</v>
      </c>
      <c r="M513" s="118"/>
    </row>
    <row r="514" spans="1:13" s="3" customFormat="1" ht="15.6" x14ac:dyDescent="0.25">
      <c r="A514" s="108"/>
      <c r="B514" s="96"/>
      <c r="C514" s="118"/>
      <c r="D514" s="90" t="s">
        <v>33</v>
      </c>
      <c r="E514" s="48">
        <f t="shared" si="230"/>
        <v>0</v>
      </c>
      <c r="F514" s="47">
        <v>0</v>
      </c>
      <c r="G514" s="47">
        <v>0</v>
      </c>
      <c r="H514" s="47">
        <v>0</v>
      </c>
      <c r="I514" s="47">
        <v>0</v>
      </c>
      <c r="J514" s="45" t="s">
        <v>56</v>
      </c>
      <c r="K514" s="47">
        <v>0</v>
      </c>
      <c r="L514" s="46">
        <v>0</v>
      </c>
      <c r="M514" s="118"/>
    </row>
    <row r="515" spans="1:13" s="3" customFormat="1" ht="15.6" x14ac:dyDescent="0.25">
      <c r="A515" s="108"/>
      <c r="B515" s="96"/>
      <c r="C515" s="118"/>
      <c r="D515" s="69" t="s">
        <v>10</v>
      </c>
      <c r="E515" s="48">
        <f>SUM(E508:E514)</f>
        <v>5000</v>
      </c>
      <c r="F515" s="48">
        <f t="shared" ref="F515:L515" si="231">SUM(F508:F514)</f>
        <v>0</v>
      </c>
      <c r="G515" s="48">
        <f t="shared" si="231"/>
        <v>4750</v>
      </c>
      <c r="H515" s="48">
        <f t="shared" si="231"/>
        <v>250</v>
      </c>
      <c r="I515" s="48">
        <f t="shared" si="231"/>
        <v>0</v>
      </c>
      <c r="J515" s="5" t="s">
        <v>58</v>
      </c>
      <c r="K515" s="48">
        <f t="shared" si="231"/>
        <v>0</v>
      </c>
      <c r="L515" s="49">
        <f t="shared" si="231"/>
        <v>0</v>
      </c>
      <c r="M515" s="118"/>
    </row>
    <row r="516" spans="1:13" s="3" customFormat="1" ht="15.75" customHeight="1" x14ac:dyDescent="0.25">
      <c r="A516" s="108">
        <v>11</v>
      </c>
      <c r="B516" s="118" t="s">
        <v>362</v>
      </c>
      <c r="C516" s="118" t="s">
        <v>344</v>
      </c>
      <c r="D516" s="90">
        <v>2019</v>
      </c>
      <c r="E516" s="48">
        <f>SUM(F516:I516)</f>
        <v>0</v>
      </c>
      <c r="F516" s="47">
        <v>0</v>
      </c>
      <c r="G516" s="51">
        <v>0</v>
      </c>
      <c r="H516" s="51">
        <v>0</v>
      </c>
      <c r="I516" s="51">
        <v>0</v>
      </c>
      <c r="J516" s="45" t="s">
        <v>56</v>
      </c>
      <c r="K516" s="47">
        <v>0</v>
      </c>
      <c r="L516" s="46">
        <v>0</v>
      </c>
      <c r="M516" s="96" t="s">
        <v>140</v>
      </c>
    </row>
    <row r="517" spans="1:13" s="3" customFormat="1" ht="15.6" x14ac:dyDescent="0.25">
      <c r="A517" s="108"/>
      <c r="B517" s="118"/>
      <c r="C517" s="118"/>
      <c r="D517" s="90">
        <v>2020</v>
      </c>
      <c r="E517" s="48">
        <f t="shared" ref="E517:E522" si="232">SUM(F517:I517)</f>
        <v>0</v>
      </c>
      <c r="F517" s="47">
        <v>0</v>
      </c>
      <c r="G517" s="51">
        <v>0</v>
      </c>
      <c r="H517" s="51">
        <v>0</v>
      </c>
      <c r="I517" s="51">
        <v>0</v>
      </c>
      <c r="J517" s="45" t="s">
        <v>56</v>
      </c>
      <c r="K517" s="47">
        <v>0</v>
      </c>
      <c r="L517" s="46">
        <v>0</v>
      </c>
      <c r="M517" s="118"/>
    </row>
    <row r="518" spans="1:13" s="3" customFormat="1" ht="15.6" x14ac:dyDescent="0.25">
      <c r="A518" s="108"/>
      <c r="B518" s="118"/>
      <c r="C518" s="118"/>
      <c r="D518" s="90">
        <v>2021</v>
      </c>
      <c r="E518" s="48">
        <f t="shared" si="232"/>
        <v>0</v>
      </c>
      <c r="F518" s="47">
        <v>0</v>
      </c>
      <c r="G518" s="47">
        <v>0</v>
      </c>
      <c r="H518" s="47">
        <v>0</v>
      </c>
      <c r="I518" s="47">
        <v>0</v>
      </c>
      <c r="J518" s="45" t="s">
        <v>56</v>
      </c>
      <c r="K518" s="47">
        <v>0</v>
      </c>
      <c r="L518" s="46">
        <v>0</v>
      </c>
      <c r="M518" s="118"/>
    </row>
    <row r="519" spans="1:13" s="3" customFormat="1" ht="15.6" x14ac:dyDescent="0.25">
      <c r="A519" s="108"/>
      <c r="B519" s="118"/>
      <c r="C519" s="118"/>
      <c r="D519" s="90">
        <v>2022</v>
      </c>
      <c r="E519" s="48">
        <f t="shared" si="232"/>
        <v>6000</v>
      </c>
      <c r="F519" s="47">
        <v>0</v>
      </c>
      <c r="G519" s="47">
        <v>5700</v>
      </c>
      <c r="H519" s="47">
        <v>300</v>
      </c>
      <c r="I519" s="47">
        <v>0</v>
      </c>
      <c r="J519" s="45" t="s">
        <v>56</v>
      </c>
      <c r="K519" s="47">
        <v>0</v>
      </c>
      <c r="L519" s="46">
        <v>0</v>
      </c>
      <c r="M519" s="118"/>
    </row>
    <row r="520" spans="1:13" s="3" customFormat="1" ht="15.6" x14ac:dyDescent="0.25">
      <c r="A520" s="108"/>
      <c r="B520" s="118"/>
      <c r="C520" s="118"/>
      <c r="D520" s="90">
        <v>2023</v>
      </c>
      <c r="E520" s="48">
        <f t="shared" si="232"/>
        <v>0</v>
      </c>
      <c r="F520" s="47">
        <v>0</v>
      </c>
      <c r="G520" s="47">
        <v>0</v>
      </c>
      <c r="H520" s="47">
        <v>0</v>
      </c>
      <c r="I520" s="47">
        <v>0</v>
      </c>
      <c r="J520" s="45" t="s">
        <v>56</v>
      </c>
      <c r="K520" s="47">
        <v>0</v>
      </c>
      <c r="L520" s="46">
        <v>0</v>
      </c>
      <c r="M520" s="118"/>
    </row>
    <row r="521" spans="1:13" s="3" customFormat="1" ht="15.6" x14ac:dyDescent="0.25">
      <c r="A521" s="108"/>
      <c r="B521" s="118"/>
      <c r="C521" s="118"/>
      <c r="D521" s="90">
        <v>2024</v>
      </c>
      <c r="E521" s="48">
        <f t="shared" si="232"/>
        <v>0</v>
      </c>
      <c r="F521" s="47">
        <v>0</v>
      </c>
      <c r="G521" s="47">
        <v>0</v>
      </c>
      <c r="H521" s="47">
        <v>0</v>
      </c>
      <c r="I521" s="47">
        <v>0</v>
      </c>
      <c r="J521" s="45" t="s">
        <v>56</v>
      </c>
      <c r="K521" s="47">
        <v>0</v>
      </c>
      <c r="L521" s="46">
        <v>0</v>
      </c>
      <c r="M521" s="118"/>
    </row>
    <row r="522" spans="1:13" s="3" customFormat="1" ht="15.6" x14ac:dyDescent="0.25">
      <c r="A522" s="108"/>
      <c r="B522" s="118"/>
      <c r="C522" s="118"/>
      <c r="D522" s="90" t="s">
        <v>33</v>
      </c>
      <c r="E522" s="48">
        <f t="shared" si="232"/>
        <v>0</v>
      </c>
      <c r="F522" s="47">
        <v>0</v>
      </c>
      <c r="G522" s="47">
        <v>0</v>
      </c>
      <c r="H522" s="47">
        <v>0</v>
      </c>
      <c r="I522" s="47">
        <v>0</v>
      </c>
      <c r="J522" s="45" t="s">
        <v>56</v>
      </c>
      <c r="K522" s="47">
        <v>0</v>
      </c>
      <c r="L522" s="46">
        <v>0</v>
      </c>
      <c r="M522" s="118"/>
    </row>
    <row r="523" spans="1:13" s="3" customFormat="1" ht="15.6" x14ac:dyDescent="0.25">
      <c r="A523" s="108"/>
      <c r="B523" s="118"/>
      <c r="C523" s="118"/>
      <c r="D523" s="69" t="s">
        <v>10</v>
      </c>
      <c r="E523" s="48">
        <f>SUM(E516:E522)</f>
        <v>6000</v>
      </c>
      <c r="F523" s="48">
        <f t="shared" ref="F523:L523" si="233">SUM(F516:F522)</f>
        <v>0</v>
      </c>
      <c r="G523" s="48">
        <f t="shared" si="233"/>
        <v>5700</v>
      </c>
      <c r="H523" s="48">
        <f t="shared" si="233"/>
        <v>300</v>
      </c>
      <c r="I523" s="48">
        <f t="shared" si="233"/>
        <v>0</v>
      </c>
      <c r="J523" s="5" t="s">
        <v>58</v>
      </c>
      <c r="K523" s="48">
        <f t="shared" si="233"/>
        <v>0</v>
      </c>
      <c r="L523" s="49">
        <f t="shared" si="233"/>
        <v>0</v>
      </c>
      <c r="M523" s="118"/>
    </row>
    <row r="524" spans="1:13" s="3" customFormat="1" ht="15.75" customHeight="1" x14ac:dyDescent="0.25">
      <c r="A524" s="108">
        <v>12</v>
      </c>
      <c r="B524" s="118" t="s">
        <v>363</v>
      </c>
      <c r="C524" s="118" t="s">
        <v>344</v>
      </c>
      <c r="D524" s="90">
        <v>2019</v>
      </c>
      <c r="E524" s="48">
        <f>SUM(F524:I524)</f>
        <v>0</v>
      </c>
      <c r="F524" s="47">
        <v>0</v>
      </c>
      <c r="G524" s="51">
        <v>0</v>
      </c>
      <c r="H524" s="51">
        <v>0</v>
      </c>
      <c r="I524" s="51">
        <v>0</v>
      </c>
      <c r="J524" s="45" t="s">
        <v>56</v>
      </c>
      <c r="K524" s="47">
        <v>0</v>
      </c>
      <c r="L524" s="46">
        <v>0</v>
      </c>
      <c r="M524" s="96" t="s">
        <v>141</v>
      </c>
    </row>
    <row r="525" spans="1:13" s="3" customFormat="1" ht="15.6" x14ac:dyDescent="0.25">
      <c r="A525" s="108"/>
      <c r="B525" s="118"/>
      <c r="C525" s="118"/>
      <c r="D525" s="90">
        <v>2020</v>
      </c>
      <c r="E525" s="48">
        <f t="shared" ref="E525:E530" si="234">SUM(F525:I525)</f>
        <v>0</v>
      </c>
      <c r="F525" s="47">
        <v>0</v>
      </c>
      <c r="G525" s="51">
        <v>0</v>
      </c>
      <c r="H525" s="51">
        <v>0</v>
      </c>
      <c r="I525" s="51">
        <v>0</v>
      </c>
      <c r="J525" s="45" t="s">
        <v>56</v>
      </c>
      <c r="K525" s="47">
        <v>0</v>
      </c>
      <c r="L525" s="46">
        <v>0</v>
      </c>
      <c r="M525" s="118"/>
    </row>
    <row r="526" spans="1:13" s="3" customFormat="1" ht="15.6" x14ac:dyDescent="0.25">
      <c r="A526" s="108"/>
      <c r="B526" s="118"/>
      <c r="C526" s="118"/>
      <c r="D526" s="90">
        <v>2021</v>
      </c>
      <c r="E526" s="48">
        <f t="shared" si="234"/>
        <v>0</v>
      </c>
      <c r="F526" s="47">
        <v>0</v>
      </c>
      <c r="G526" s="47">
        <v>0</v>
      </c>
      <c r="H526" s="47">
        <v>0</v>
      </c>
      <c r="I526" s="47">
        <v>0</v>
      </c>
      <c r="J526" s="45" t="s">
        <v>56</v>
      </c>
      <c r="K526" s="47">
        <v>0</v>
      </c>
      <c r="L526" s="46">
        <v>0</v>
      </c>
      <c r="M526" s="118"/>
    </row>
    <row r="527" spans="1:13" s="3" customFormat="1" ht="15.6" x14ac:dyDescent="0.25">
      <c r="A527" s="108"/>
      <c r="B527" s="118"/>
      <c r="C527" s="118"/>
      <c r="D527" s="90">
        <v>2022</v>
      </c>
      <c r="E527" s="48">
        <f t="shared" si="234"/>
        <v>4000</v>
      </c>
      <c r="F527" s="47">
        <v>0</v>
      </c>
      <c r="G527" s="47">
        <v>3800</v>
      </c>
      <c r="H527" s="47">
        <v>200</v>
      </c>
      <c r="I527" s="47">
        <v>0</v>
      </c>
      <c r="J527" s="45" t="s">
        <v>56</v>
      </c>
      <c r="K527" s="47">
        <v>0</v>
      </c>
      <c r="L527" s="46">
        <v>0</v>
      </c>
      <c r="M527" s="118"/>
    </row>
    <row r="528" spans="1:13" s="3" customFormat="1" ht="15.6" x14ac:dyDescent="0.25">
      <c r="A528" s="108"/>
      <c r="B528" s="118"/>
      <c r="C528" s="118"/>
      <c r="D528" s="90">
        <v>2023</v>
      </c>
      <c r="E528" s="48">
        <f t="shared" si="234"/>
        <v>0</v>
      </c>
      <c r="F528" s="47">
        <v>0</v>
      </c>
      <c r="G528" s="47">
        <v>0</v>
      </c>
      <c r="H528" s="47">
        <v>0</v>
      </c>
      <c r="I528" s="47">
        <v>0</v>
      </c>
      <c r="J528" s="45" t="s">
        <v>56</v>
      </c>
      <c r="K528" s="47">
        <v>0</v>
      </c>
      <c r="L528" s="46">
        <v>0</v>
      </c>
      <c r="M528" s="118"/>
    </row>
    <row r="529" spans="1:13" s="3" customFormat="1" ht="15.6" x14ac:dyDescent="0.25">
      <c r="A529" s="108"/>
      <c r="B529" s="118"/>
      <c r="C529" s="118"/>
      <c r="D529" s="90">
        <v>2024</v>
      </c>
      <c r="E529" s="48">
        <f t="shared" si="234"/>
        <v>0</v>
      </c>
      <c r="F529" s="47">
        <v>0</v>
      </c>
      <c r="G529" s="47">
        <v>0</v>
      </c>
      <c r="H529" s="47">
        <v>0</v>
      </c>
      <c r="I529" s="47">
        <v>0</v>
      </c>
      <c r="J529" s="45" t="s">
        <v>56</v>
      </c>
      <c r="K529" s="47">
        <v>0</v>
      </c>
      <c r="L529" s="46">
        <v>0</v>
      </c>
      <c r="M529" s="118"/>
    </row>
    <row r="530" spans="1:13" s="3" customFormat="1" ht="15.6" x14ac:dyDescent="0.25">
      <c r="A530" s="108"/>
      <c r="B530" s="118"/>
      <c r="C530" s="118"/>
      <c r="D530" s="90" t="s">
        <v>33</v>
      </c>
      <c r="E530" s="48">
        <f t="shared" si="234"/>
        <v>0</v>
      </c>
      <c r="F530" s="47">
        <v>0</v>
      </c>
      <c r="G530" s="47">
        <v>0</v>
      </c>
      <c r="H530" s="47">
        <v>0</v>
      </c>
      <c r="I530" s="47">
        <v>0</v>
      </c>
      <c r="J530" s="45" t="s">
        <v>56</v>
      </c>
      <c r="K530" s="47">
        <v>0</v>
      </c>
      <c r="L530" s="46">
        <v>0</v>
      </c>
      <c r="M530" s="118"/>
    </row>
    <row r="531" spans="1:13" s="3" customFormat="1" ht="15.6" x14ac:dyDescent="0.25">
      <c r="A531" s="108"/>
      <c r="B531" s="118"/>
      <c r="C531" s="118"/>
      <c r="D531" s="69" t="s">
        <v>10</v>
      </c>
      <c r="E531" s="48">
        <f>SUM(E524:E530)</f>
        <v>4000</v>
      </c>
      <c r="F531" s="48">
        <f t="shared" ref="F531:L531" si="235">SUM(F524:F530)</f>
        <v>0</v>
      </c>
      <c r="G531" s="48">
        <f t="shared" si="235"/>
        <v>3800</v>
      </c>
      <c r="H531" s="48">
        <f t="shared" si="235"/>
        <v>200</v>
      </c>
      <c r="I531" s="48">
        <f t="shared" si="235"/>
        <v>0</v>
      </c>
      <c r="J531" s="5" t="s">
        <v>58</v>
      </c>
      <c r="K531" s="48">
        <f t="shared" si="235"/>
        <v>0</v>
      </c>
      <c r="L531" s="49">
        <f t="shared" si="235"/>
        <v>0</v>
      </c>
      <c r="M531" s="118"/>
    </row>
    <row r="532" spans="1:13" s="3" customFormat="1" ht="15.75" customHeight="1" x14ac:dyDescent="0.25">
      <c r="A532" s="108">
        <v>13</v>
      </c>
      <c r="B532" s="118" t="s">
        <v>364</v>
      </c>
      <c r="C532" s="118" t="s">
        <v>344</v>
      </c>
      <c r="D532" s="90">
        <v>2019</v>
      </c>
      <c r="E532" s="48">
        <f>SUM(F532:I532)</f>
        <v>0</v>
      </c>
      <c r="F532" s="47">
        <v>0</v>
      </c>
      <c r="G532" s="51">
        <v>0</v>
      </c>
      <c r="H532" s="51">
        <v>0</v>
      </c>
      <c r="I532" s="51">
        <v>0</v>
      </c>
      <c r="J532" s="45" t="s">
        <v>56</v>
      </c>
      <c r="K532" s="47">
        <v>0</v>
      </c>
      <c r="L532" s="46">
        <v>0</v>
      </c>
      <c r="M532" s="96" t="s">
        <v>142</v>
      </c>
    </row>
    <row r="533" spans="1:13" s="3" customFormat="1" ht="15.6" x14ac:dyDescent="0.25">
      <c r="A533" s="108"/>
      <c r="B533" s="118"/>
      <c r="C533" s="118"/>
      <c r="D533" s="90">
        <v>2020</v>
      </c>
      <c r="E533" s="48">
        <f t="shared" ref="E533:E538" si="236">SUM(F533:I533)</f>
        <v>0</v>
      </c>
      <c r="F533" s="47">
        <v>0</v>
      </c>
      <c r="G533" s="51">
        <v>0</v>
      </c>
      <c r="H533" s="51">
        <v>0</v>
      </c>
      <c r="I533" s="51">
        <v>0</v>
      </c>
      <c r="J533" s="45" t="s">
        <v>56</v>
      </c>
      <c r="K533" s="47">
        <v>0</v>
      </c>
      <c r="L533" s="46">
        <v>0</v>
      </c>
      <c r="M533" s="118"/>
    </row>
    <row r="534" spans="1:13" s="3" customFormat="1" ht="15.6" x14ac:dyDescent="0.25">
      <c r="A534" s="108"/>
      <c r="B534" s="118"/>
      <c r="C534" s="118"/>
      <c r="D534" s="90">
        <v>2021</v>
      </c>
      <c r="E534" s="48">
        <f t="shared" si="236"/>
        <v>0</v>
      </c>
      <c r="F534" s="47">
        <v>0</v>
      </c>
      <c r="G534" s="47">
        <v>0</v>
      </c>
      <c r="H534" s="47">
        <v>0</v>
      </c>
      <c r="I534" s="47">
        <v>0</v>
      </c>
      <c r="J534" s="45" t="s">
        <v>56</v>
      </c>
      <c r="K534" s="47">
        <v>0</v>
      </c>
      <c r="L534" s="46">
        <v>0</v>
      </c>
      <c r="M534" s="118"/>
    </row>
    <row r="535" spans="1:13" s="3" customFormat="1" ht="15.6" x14ac:dyDescent="0.25">
      <c r="A535" s="108"/>
      <c r="B535" s="118"/>
      <c r="C535" s="118"/>
      <c r="D535" s="90">
        <v>2022</v>
      </c>
      <c r="E535" s="48">
        <f t="shared" si="236"/>
        <v>0</v>
      </c>
      <c r="F535" s="47">
        <v>0</v>
      </c>
      <c r="G535" s="47">
        <v>0</v>
      </c>
      <c r="H535" s="47">
        <v>0</v>
      </c>
      <c r="I535" s="47">
        <v>0</v>
      </c>
      <c r="J535" s="45" t="s">
        <v>56</v>
      </c>
      <c r="K535" s="47">
        <v>0</v>
      </c>
      <c r="L535" s="46">
        <v>0</v>
      </c>
      <c r="M535" s="118"/>
    </row>
    <row r="536" spans="1:13" s="3" customFormat="1" ht="15.6" x14ac:dyDescent="0.25">
      <c r="A536" s="108"/>
      <c r="B536" s="118"/>
      <c r="C536" s="118"/>
      <c r="D536" s="90">
        <v>2023</v>
      </c>
      <c r="E536" s="48">
        <f t="shared" si="236"/>
        <v>6000</v>
      </c>
      <c r="F536" s="47">
        <v>0</v>
      </c>
      <c r="G536" s="47">
        <v>5700</v>
      </c>
      <c r="H536" s="47">
        <v>300</v>
      </c>
      <c r="I536" s="47">
        <v>0</v>
      </c>
      <c r="J536" s="45" t="s">
        <v>56</v>
      </c>
      <c r="K536" s="47">
        <v>0</v>
      </c>
      <c r="L536" s="46">
        <v>0</v>
      </c>
      <c r="M536" s="118"/>
    </row>
    <row r="537" spans="1:13" s="3" customFormat="1" ht="15.6" x14ac:dyDescent="0.25">
      <c r="A537" s="108"/>
      <c r="B537" s="118"/>
      <c r="C537" s="118"/>
      <c r="D537" s="90">
        <v>2024</v>
      </c>
      <c r="E537" s="48">
        <f t="shared" si="236"/>
        <v>0</v>
      </c>
      <c r="F537" s="47">
        <v>0</v>
      </c>
      <c r="G537" s="47">
        <v>0</v>
      </c>
      <c r="H537" s="47">
        <v>0</v>
      </c>
      <c r="I537" s="47">
        <v>0</v>
      </c>
      <c r="J537" s="45" t="s">
        <v>56</v>
      </c>
      <c r="K537" s="47">
        <v>0</v>
      </c>
      <c r="L537" s="46">
        <v>0</v>
      </c>
      <c r="M537" s="118"/>
    </row>
    <row r="538" spans="1:13" s="3" customFormat="1" ht="15.6" x14ac:dyDescent="0.25">
      <c r="A538" s="108"/>
      <c r="B538" s="118"/>
      <c r="C538" s="118"/>
      <c r="D538" s="90" t="s">
        <v>33</v>
      </c>
      <c r="E538" s="48">
        <f t="shared" si="236"/>
        <v>0</v>
      </c>
      <c r="F538" s="47">
        <v>0</v>
      </c>
      <c r="G538" s="47">
        <v>0</v>
      </c>
      <c r="H538" s="47">
        <v>0</v>
      </c>
      <c r="I538" s="47">
        <v>0</v>
      </c>
      <c r="J538" s="45" t="s">
        <v>56</v>
      </c>
      <c r="K538" s="47">
        <v>0</v>
      </c>
      <c r="L538" s="46">
        <v>0</v>
      </c>
      <c r="M538" s="118"/>
    </row>
    <row r="539" spans="1:13" s="3" customFormat="1" ht="15.6" x14ac:dyDescent="0.25">
      <c r="A539" s="108"/>
      <c r="B539" s="118"/>
      <c r="C539" s="118"/>
      <c r="D539" s="69" t="s">
        <v>10</v>
      </c>
      <c r="E539" s="48">
        <f>SUM(E532:E538)</f>
        <v>6000</v>
      </c>
      <c r="F539" s="48">
        <f t="shared" ref="F539:L539" si="237">SUM(F532:F538)</f>
        <v>0</v>
      </c>
      <c r="G539" s="48">
        <f t="shared" si="237"/>
        <v>5700</v>
      </c>
      <c r="H539" s="48">
        <f t="shared" si="237"/>
        <v>300</v>
      </c>
      <c r="I539" s="48">
        <f t="shared" si="237"/>
        <v>0</v>
      </c>
      <c r="J539" s="5" t="s">
        <v>58</v>
      </c>
      <c r="K539" s="48">
        <f t="shared" si="237"/>
        <v>0</v>
      </c>
      <c r="L539" s="49">
        <f t="shared" si="237"/>
        <v>0</v>
      </c>
      <c r="M539" s="118"/>
    </row>
    <row r="540" spans="1:13" s="3" customFormat="1" ht="15.75" customHeight="1" x14ac:dyDescent="0.25">
      <c r="A540" s="108">
        <v>14</v>
      </c>
      <c r="B540" s="118" t="s">
        <v>365</v>
      </c>
      <c r="C540" s="118" t="s">
        <v>344</v>
      </c>
      <c r="D540" s="90">
        <v>2019</v>
      </c>
      <c r="E540" s="48">
        <f>SUM(F540:I540)</f>
        <v>0</v>
      </c>
      <c r="F540" s="47">
        <v>0</v>
      </c>
      <c r="G540" s="51">
        <v>0</v>
      </c>
      <c r="H540" s="51">
        <v>0</v>
      </c>
      <c r="I540" s="51">
        <v>0</v>
      </c>
      <c r="J540" s="45" t="s">
        <v>56</v>
      </c>
      <c r="K540" s="47">
        <v>0</v>
      </c>
      <c r="L540" s="46">
        <v>0</v>
      </c>
      <c r="M540" s="96" t="s">
        <v>143</v>
      </c>
    </row>
    <row r="541" spans="1:13" s="3" customFormat="1" ht="15.6" x14ac:dyDescent="0.25">
      <c r="A541" s="108"/>
      <c r="B541" s="118"/>
      <c r="C541" s="118"/>
      <c r="D541" s="90">
        <v>2020</v>
      </c>
      <c r="E541" s="48">
        <f t="shared" ref="E541:E546" si="238">SUM(F541:I541)</f>
        <v>0</v>
      </c>
      <c r="F541" s="47">
        <v>0</v>
      </c>
      <c r="G541" s="51">
        <v>0</v>
      </c>
      <c r="H541" s="51">
        <v>0</v>
      </c>
      <c r="I541" s="51">
        <v>0</v>
      </c>
      <c r="J541" s="45" t="s">
        <v>56</v>
      </c>
      <c r="K541" s="47">
        <v>0</v>
      </c>
      <c r="L541" s="46">
        <v>0</v>
      </c>
      <c r="M541" s="118"/>
    </row>
    <row r="542" spans="1:13" s="3" customFormat="1" ht="15.6" x14ac:dyDescent="0.25">
      <c r="A542" s="108"/>
      <c r="B542" s="118"/>
      <c r="C542" s="118"/>
      <c r="D542" s="90">
        <v>2021</v>
      </c>
      <c r="E542" s="48">
        <f t="shared" si="238"/>
        <v>0</v>
      </c>
      <c r="F542" s="47">
        <v>0</v>
      </c>
      <c r="G542" s="47">
        <v>0</v>
      </c>
      <c r="H542" s="47">
        <v>0</v>
      </c>
      <c r="I542" s="47">
        <v>0</v>
      </c>
      <c r="J542" s="45" t="s">
        <v>56</v>
      </c>
      <c r="K542" s="47">
        <v>0</v>
      </c>
      <c r="L542" s="46">
        <v>0</v>
      </c>
      <c r="M542" s="118"/>
    </row>
    <row r="543" spans="1:13" s="3" customFormat="1" ht="15.6" x14ac:dyDescent="0.25">
      <c r="A543" s="108"/>
      <c r="B543" s="118"/>
      <c r="C543" s="118"/>
      <c r="D543" s="90">
        <v>2022</v>
      </c>
      <c r="E543" s="48">
        <f t="shared" si="238"/>
        <v>0</v>
      </c>
      <c r="F543" s="47">
        <v>0</v>
      </c>
      <c r="G543" s="47">
        <v>0</v>
      </c>
      <c r="H543" s="47">
        <v>0</v>
      </c>
      <c r="I543" s="47">
        <v>0</v>
      </c>
      <c r="J543" s="45" t="s">
        <v>56</v>
      </c>
      <c r="K543" s="47">
        <v>0</v>
      </c>
      <c r="L543" s="46">
        <v>0</v>
      </c>
      <c r="M543" s="118"/>
    </row>
    <row r="544" spans="1:13" s="3" customFormat="1" ht="15.6" x14ac:dyDescent="0.25">
      <c r="A544" s="108"/>
      <c r="B544" s="118"/>
      <c r="C544" s="118"/>
      <c r="D544" s="90">
        <v>2023</v>
      </c>
      <c r="E544" s="48">
        <f t="shared" si="238"/>
        <v>4000</v>
      </c>
      <c r="F544" s="47">
        <v>0</v>
      </c>
      <c r="G544" s="47">
        <v>3800</v>
      </c>
      <c r="H544" s="47">
        <v>200</v>
      </c>
      <c r="I544" s="47">
        <v>0</v>
      </c>
      <c r="J544" s="45" t="s">
        <v>56</v>
      </c>
      <c r="K544" s="47">
        <v>0</v>
      </c>
      <c r="L544" s="46">
        <v>0</v>
      </c>
      <c r="M544" s="118"/>
    </row>
    <row r="545" spans="1:13" s="3" customFormat="1" ht="15.6" x14ac:dyDescent="0.25">
      <c r="A545" s="108"/>
      <c r="B545" s="118"/>
      <c r="C545" s="118"/>
      <c r="D545" s="90">
        <v>2024</v>
      </c>
      <c r="E545" s="48">
        <f t="shared" si="238"/>
        <v>0</v>
      </c>
      <c r="F545" s="47">
        <v>0</v>
      </c>
      <c r="G545" s="47">
        <v>0</v>
      </c>
      <c r="H545" s="47">
        <v>0</v>
      </c>
      <c r="I545" s="47">
        <v>0</v>
      </c>
      <c r="J545" s="45" t="s">
        <v>56</v>
      </c>
      <c r="K545" s="47">
        <v>0</v>
      </c>
      <c r="L545" s="46">
        <v>0</v>
      </c>
      <c r="M545" s="118"/>
    </row>
    <row r="546" spans="1:13" s="3" customFormat="1" ht="15.6" x14ac:dyDescent="0.25">
      <c r="A546" s="108"/>
      <c r="B546" s="118"/>
      <c r="C546" s="118"/>
      <c r="D546" s="90" t="s">
        <v>33</v>
      </c>
      <c r="E546" s="48">
        <f t="shared" si="238"/>
        <v>0</v>
      </c>
      <c r="F546" s="47">
        <v>0</v>
      </c>
      <c r="G546" s="47">
        <v>0</v>
      </c>
      <c r="H546" s="47">
        <v>0</v>
      </c>
      <c r="I546" s="47">
        <v>0</v>
      </c>
      <c r="J546" s="45" t="s">
        <v>56</v>
      </c>
      <c r="K546" s="47">
        <v>0</v>
      </c>
      <c r="L546" s="46">
        <v>0</v>
      </c>
      <c r="M546" s="118"/>
    </row>
    <row r="547" spans="1:13" s="3" customFormat="1" ht="15.6" x14ac:dyDescent="0.25">
      <c r="A547" s="108"/>
      <c r="B547" s="118"/>
      <c r="C547" s="118"/>
      <c r="D547" s="69" t="s">
        <v>10</v>
      </c>
      <c r="E547" s="48">
        <f>SUM(E540:E546)</f>
        <v>4000</v>
      </c>
      <c r="F547" s="48">
        <f t="shared" ref="F547:L547" si="239">SUM(F540:F546)</f>
        <v>0</v>
      </c>
      <c r="G547" s="48">
        <f t="shared" si="239"/>
        <v>3800</v>
      </c>
      <c r="H547" s="48">
        <f t="shared" si="239"/>
        <v>200</v>
      </c>
      <c r="I547" s="48">
        <f t="shared" si="239"/>
        <v>0</v>
      </c>
      <c r="J547" s="45" t="s">
        <v>56</v>
      </c>
      <c r="K547" s="48">
        <f t="shared" si="239"/>
        <v>0</v>
      </c>
      <c r="L547" s="49">
        <f t="shared" si="239"/>
        <v>0</v>
      </c>
      <c r="M547" s="118"/>
    </row>
    <row r="548" spans="1:13" s="3" customFormat="1" ht="15.75" customHeight="1" x14ac:dyDescent="0.25">
      <c r="A548" s="108">
        <v>15</v>
      </c>
      <c r="B548" s="118" t="s">
        <v>366</v>
      </c>
      <c r="C548" s="118" t="s">
        <v>344</v>
      </c>
      <c r="D548" s="90">
        <v>2019</v>
      </c>
      <c r="E548" s="48">
        <f>SUM(F548:I548)</f>
        <v>0</v>
      </c>
      <c r="F548" s="47">
        <v>0</v>
      </c>
      <c r="G548" s="51">
        <v>0</v>
      </c>
      <c r="H548" s="51">
        <v>0</v>
      </c>
      <c r="I548" s="51">
        <v>0</v>
      </c>
      <c r="J548" s="45" t="s">
        <v>56</v>
      </c>
      <c r="K548" s="47">
        <v>0</v>
      </c>
      <c r="L548" s="46">
        <v>0</v>
      </c>
      <c r="M548" s="96" t="s">
        <v>87</v>
      </c>
    </row>
    <row r="549" spans="1:13" s="3" customFormat="1" ht="15.6" x14ac:dyDescent="0.25">
      <c r="A549" s="108"/>
      <c r="B549" s="118"/>
      <c r="C549" s="118"/>
      <c r="D549" s="90">
        <v>2020</v>
      </c>
      <c r="E549" s="48">
        <f t="shared" ref="E549:E554" si="240">SUM(F549:I549)</f>
        <v>0</v>
      </c>
      <c r="F549" s="47">
        <v>0</v>
      </c>
      <c r="G549" s="51">
        <v>0</v>
      </c>
      <c r="H549" s="51">
        <v>0</v>
      </c>
      <c r="I549" s="51">
        <v>0</v>
      </c>
      <c r="J549" s="45" t="s">
        <v>56</v>
      </c>
      <c r="K549" s="47">
        <v>0</v>
      </c>
      <c r="L549" s="46">
        <v>0</v>
      </c>
      <c r="M549" s="118"/>
    </row>
    <row r="550" spans="1:13" s="3" customFormat="1" ht="15.6" x14ac:dyDescent="0.25">
      <c r="A550" s="108"/>
      <c r="B550" s="118"/>
      <c r="C550" s="118"/>
      <c r="D550" s="90">
        <v>2021</v>
      </c>
      <c r="E550" s="48">
        <f t="shared" si="240"/>
        <v>0</v>
      </c>
      <c r="F550" s="47">
        <v>0</v>
      </c>
      <c r="G550" s="47">
        <v>0</v>
      </c>
      <c r="H550" s="47">
        <v>0</v>
      </c>
      <c r="I550" s="47">
        <v>0</v>
      </c>
      <c r="J550" s="45" t="s">
        <v>56</v>
      </c>
      <c r="K550" s="47">
        <v>0</v>
      </c>
      <c r="L550" s="46">
        <v>0</v>
      </c>
      <c r="M550" s="118"/>
    </row>
    <row r="551" spans="1:13" s="3" customFormat="1" ht="15.6" x14ac:dyDescent="0.25">
      <c r="A551" s="108"/>
      <c r="B551" s="118"/>
      <c r="C551" s="118"/>
      <c r="D551" s="90">
        <v>2022</v>
      </c>
      <c r="E551" s="48">
        <f t="shared" si="240"/>
        <v>500</v>
      </c>
      <c r="F551" s="47">
        <v>0</v>
      </c>
      <c r="G551" s="47">
        <v>0</v>
      </c>
      <c r="H551" s="47">
        <v>500</v>
      </c>
      <c r="I551" s="47">
        <v>0</v>
      </c>
      <c r="J551" s="45" t="s">
        <v>56</v>
      </c>
      <c r="K551" s="47">
        <v>0</v>
      </c>
      <c r="L551" s="46">
        <v>0</v>
      </c>
      <c r="M551" s="118"/>
    </row>
    <row r="552" spans="1:13" s="3" customFormat="1" ht="15.6" x14ac:dyDescent="0.25">
      <c r="A552" s="108"/>
      <c r="B552" s="118"/>
      <c r="C552" s="118"/>
      <c r="D552" s="90">
        <v>2023</v>
      </c>
      <c r="E552" s="48">
        <f t="shared" si="240"/>
        <v>10000</v>
      </c>
      <c r="F552" s="47">
        <v>0</v>
      </c>
      <c r="G552" s="47">
        <v>9500</v>
      </c>
      <c r="H552" s="47">
        <v>500</v>
      </c>
      <c r="I552" s="47">
        <v>0</v>
      </c>
      <c r="J552" s="45" t="s">
        <v>56</v>
      </c>
      <c r="K552" s="47">
        <v>0</v>
      </c>
      <c r="L552" s="46">
        <v>0</v>
      </c>
      <c r="M552" s="118"/>
    </row>
    <row r="553" spans="1:13" s="3" customFormat="1" ht="15.6" x14ac:dyDescent="0.25">
      <c r="A553" s="108"/>
      <c r="B553" s="118"/>
      <c r="C553" s="118"/>
      <c r="D553" s="90">
        <v>2024</v>
      </c>
      <c r="E553" s="48">
        <f t="shared" si="240"/>
        <v>0</v>
      </c>
      <c r="F553" s="47">
        <v>0</v>
      </c>
      <c r="G553" s="47">
        <v>0</v>
      </c>
      <c r="H553" s="47">
        <v>0</v>
      </c>
      <c r="I553" s="47">
        <v>0</v>
      </c>
      <c r="J553" s="45" t="s">
        <v>56</v>
      </c>
      <c r="K553" s="47">
        <v>0</v>
      </c>
      <c r="L553" s="46">
        <v>0</v>
      </c>
      <c r="M553" s="118"/>
    </row>
    <row r="554" spans="1:13" s="3" customFormat="1" ht="15.6" x14ac:dyDescent="0.25">
      <c r="A554" s="108"/>
      <c r="B554" s="118"/>
      <c r="C554" s="118"/>
      <c r="D554" s="90" t="s">
        <v>33</v>
      </c>
      <c r="E554" s="48">
        <f t="shared" si="240"/>
        <v>0</v>
      </c>
      <c r="F554" s="47">
        <v>0</v>
      </c>
      <c r="G554" s="47">
        <v>0</v>
      </c>
      <c r="H554" s="47">
        <v>0</v>
      </c>
      <c r="I554" s="47">
        <v>0</v>
      </c>
      <c r="J554" s="45" t="s">
        <v>56</v>
      </c>
      <c r="K554" s="47">
        <v>0</v>
      </c>
      <c r="L554" s="46">
        <v>0</v>
      </c>
      <c r="M554" s="118"/>
    </row>
    <row r="555" spans="1:13" s="3" customFormat="1" ht="15.6" x14ac:dyDescent="0.25">
      <c r="A555" s="108"/>
      <c r="B555" s="118"/>
      <c r="C555" s="118"/>
      <c r="D555" s="69" t="s">
        <v>10</v>
      </c>
      <c r="E555" s="48">
        <f>SUM(E548:E554)</f>
        <v>10500</v>
      </c>
      <c r="F555" s="48">
        <f t="shared" ref="F555:L555" si="241">SUM(F548:F554)</f>
        <v>0</v>
      </c>
      <c r="G555" s="48">
        <f t="shared" si="241"/>
        <v>9500</v>
      </c>
      <c r="H555" s="48">
        <f t="shared" si="241"/>
        <v>1000</v>
      </c>
      <c r="I555" s="48">
        <f t="shared" si="241"/>
        <v>0</v>
      </c>
      <c r="J555" s="45" t="s">
        <v>56</v>
      </c>
      <c r="K555" s="48">
        <f t="shared" si="241"/>
        <v>0</v>
      </c>
      <c r="L555" s="49">
        <f t="shared" si="241"/>
        <v>0</v>
      </c>
      <c r="M555" s="118"/>
    </row>
    <row r="556" spans="1:13" s="3" customFormat="1" ht="15.75" customHeight="1" x14ac:dyDescent="0.25">
      <c r="A556" s="108">
        <v>16</v>
      </c>
      <c r="B556" s="118" t="s">
        <v>144</v>
      </c>
      <c r="C556" s="118" t="s">
        <v>344</v>
      </c>
      <c r="D556" s="90">
        <v>2019</v>
      </c>
      <c r="E556" s="48">
        <f>SUM(F556:I556)</f>
        <v>0</v>
      </c>
      <c r="F556" s="47">
        <v>0</v>
      </c>
      <c r="G556" s="51">
        <v>0</v>
      </c>
      <c r="H556" s="51">
        <v>0</v>
      </c>
      <c r="I556" s="51">
        <v>0</v>
      </c>
      <c r="J556" s="45" t="s">
        <v>56</v>
      </c>
      <c r="K556" s="47">
        <v>0</v>
      </c>
      <c r="L556" s="46">
        <v>0</v>
      </c>
      <c r="M556" s="96" t="s">
        <v>145</v>
      </c>
    </row>
    <row r="557" spans="1:13" s="3" customFormat="1" ht="15.6" x14ac:dyDescent="0.25">
      <c r="A557" s="108"/>
      <c r="B557" s="118"/>
      <c r="C557" s="118"/>
      <c r="D557" s="90">
        <v>2020</v>
      </c>
      <c r="E557" s="48">
        <f t="shared" ref="E557:E562" si="242">SUM(F557:I557)</f>
        <v>0</v>
      </c>
      <c r="F557" s="47">
        <v>0</v>
      </c>
      <c r="G557" s="51">
        <v>0</v>
      </c>
      <c r="H557" s="51">
        <v>0</v>
      </c>
      <c r="I557" s="51">
        <v>0</v>
      </c>
      <c r="J557" s="45" t="s">
        <v>56</v>
      </c>
      <c r="K557" s="47">
        <v>0</v>
      </c>
      <c r="L557" s="46">
        <v>0</v>
      </c>
      <c r="M557" s="118"/>
    </row>
    <row r="558" spans="1:13" s="3" customFormat="1" ht="15.6" x14ac:dyDescent="0.25">
      <c r="A558" s="108"/>
      <c r="B558" s="118"/>
      <c r="C558" s="118"/>
      <c r="D558" s="90">
        <v>2021</v>
      </c>
      <c r="E558" s="48">
        <f t="shared" si="242"/>
        <v>0</v>
      </c>
      <c r="F558" s="47">
        <v>0</v>
      </c>
      <c r="G558" s="47">
        <v>0</v>
      </c>
      <c r="H558" s="47">
        <v>0</v>
      </c>
      <c r="I558" s="47">
        <v>0</v>
      </c>
      <c r="J558" s="45" t="s">
        <v>56</v>
      </c>
      <c r="K558" s="47">
        <v>0</v>
      </c>
      <c r="L558" s="46">
        <v>0</v>
      </c>
      <c r="M558" s="118"/>
    </row>
    <row r="559" spans="1:13" s="3" customFormat="1" ht="15.6" x14ac:dyDescent="0.25">
      <c r="A559" s="108"/>
      <c r="B559" s="118"/>
      <c r="C559" s="118"/>
      <c r="D559" s="90">
        <v>2022</v>
      </c>
      <c r="E559" s="48">
        <f t="shared" si="242"/>
        <v>0</v>
      </c>
      <c r="F559" s="47">
        <v>0</v>
      </c>
      <c r="G559" s="47">
        <v>0</v>
      </c>
      <c r="H559" s="47">
        <v>0</v>
      </c>
      <c r="I559" s="47">
        <v>0</v>
      </c>
      <c r="J559" s="45" t="s">
        <v>56</v>
      </c>
      <c r="K559" s="47">
        <v>0</v>
      </c>
      <c r="L559" s="46">
        <v>0</v>
      </c>
      <c r="M559" s="118"/>
    </row>
    <row r="560" spans="1:13" s="3" customFormat="1" ht="15.6" x14ac:dyDescent="0.25">
      <c r="A560" s="108"/>
      <c r="B560" s="118"/>
      <c r="C560" s="118"/>
      <c r="D560" s="90">
        <v>2023</v>
      </c>
      <c r="E560" s="48">
        <f t="shared" si="242"/>
        <v>15000</v>
      </c>
      <c r="F560" s="47">
        <v>0</v>
      </c>
      <c r="G560" s="47">
        <v>14250</v>
      </c>
      <c r="H560" s="47">
        <v>750</v>
      </c>
      <c r="I560" s="47">
        <v>0</v>
      </c>
      <c r="J560" s="45" t="s">
        <v>56</v>
      </c>
      <c r="K560" s="47">
        <v>0</v>
      </c>
      <c r="L560" s="46">
        <v>0</v>
      </c>
      <c r="M560" s="118"/>
    </row>
    <row r="561" spans="1:13" s="3" customFormat="1" ht="15.6" x14ac:dyDescent="0.25">
      <c r="A561" s="108"/>
      <c r="B561" s="118"/>
      <c r="C561" s="118"/>
      <c r="D561" s="90">
        <v>2024</v>
      </c>
      <c r="E561" s="48">
        <f t="shared" si="242"/>
        <v>0</v>
      </c>
      <c r="F561" s="47">
        <v>0</v>
      </c>
      <c r="G561" s="47">
        <v>0</v>
      </c>
      <c r="H561" s="47">
        <v>0</v>
      </c>
      <c r="I561" s="47">
        <v>0</v>
      </c>
      <c r="J561" s="45" t="s">
        <v>56</v>
      </c>
      <c r="K561" s="47">
        <v>0</v>
      </c>
      <c r="L561" s="46">
        <v>0</v>
      </c>
      <c r="M561" s="118"/>
    </row>
    <row r="562" spans="1:13" s="3" customFormat="1" ht="15.6" x14ac:dyDescent="0.25">
      <c r="A562" s="108"/>
      <c r="B562" s="118"/>
      <c r="C562" s="118"/>
      <c r="D562" s="90" t="s">
        <v>33</v>
      </c>
      <c r="E562" s="48">
        <f t="shared" si="242"/>
        <v>0</v>
      </c>
      <c r="F562" s="47">
        <v>0</v>
      </c>
      <c r="G562" s="47">
        <v>0</v>
      </c>
      <c r="H562" s="47">
        <v>0</v>
      </c>
      <c r="I562" s="47">
        <v>0</v>
      </c>
      <c r="J562" s="45" t="s">
        <v>56</v>
      </c>
      <c r="K562" s="47">
        <v>0</v>
      </c>
      <c r="L562" s="46">
        <v>0</v>
      </c>
      <c r="M562" s="118"/>
    </row>
    <row r="563" spans="1:13" s="3" customFormat="1" ht="15.6" x14ac:dyDescent="0.25">
      <c r="A563" s="108"/>
      <c r="B563" s="118"/>
      <c r="C563" s="118"/>
      <c r="D563" s="69" t="s">
        <v>10</v>
      </c>
      <c r="E563" s="48">
        <f>SUM(E556:E562)</f>
        <v>15000</v>
      </c>
      <c r="F563" s="48">
        <f t="shared" ref="F563:L563" si="243">SUM(F556:F562)</f>
        <v>0</v>
      </c>
      <c r="G563" s="48">
        <f t="shared" si="243"/>
        <v>14250</v>
      </c>
      <c r="H563" s="48">
        <f t="shared" si="243"/>
        <v>750</v>
      </c>
      <c r="I563" s="48">
        <f t="shared" si="243"/>
        <v>0</v>
      </c>
      <c r="J563" s="45" t="s">
        <v>56</v>
      </c>
      <c r="K563" s="48">
        <f t="shared" si="243"/>
        <v>0</v>
      </c>
      <c r="L563" s="49">
        <f t="shared" si="243"/>
        <v>0</v>
      </c>
      <c r="M563" s="118"/>
    </row>
    <row r="564" spans="1:13" s="3" customFormat="1" ht="31.5" customHeight="1" x14ac:dyDescent="0.25">
      <c r="A564" s="108">
        <v>18</v>
      </c>
      <c r="B564" s="118" t="s">
        <v>147</v>
      </c>
      <c r="C564" s="118" t="s">
        <v>344</v>
      </c>
      <c r="D564" s="90">
        <v>2019</v>
      </c>
      <c r="E564" s="48">
        <f>SUM(F564:I564)</f>
        <v>0</v>
      </c>
      <c r="F564" s="47">
        <v>0</v>
      </c>
      <c r="G564" s="51">
        <v>0</v>
      </c>
      <c r="H564" s="51">
        <v>0</v>
      </c>
      <c r="I564" s="51">
        <v>0</v>
      </c>
      <c r="J564" s="46" t="s">
        <v>146</v>
      </c>
      <c r="K564" s="47">
        <v>0</v>
      </c>
      <c r="L564" s="46">
        <v>0</v>
      </c>
      <c r="M564" s="96" t="s">
        <v>86</v>
      </c>
    </row>
    <row r="565" spans="1:13" s="3" customFormat="1" ht="15.6" x14ac:dyDescent="0.25">
      <c r="A565" s="108"/>
      <c r="B565" s="118"/>
      <c r="C565" s="118"/>
      <c r="D565" s="90">
        <v>2020</v>
      </c>
      <c r="E565" s="48">
        <f t="shared" ref="E565:E570" si="244">SUM(F565:I565)</f>
        <v>0</v>
      </c>
      <c r="F565" s="47">
        <v>0</v>
      </c>
      <c r="G565" s="51">
        <v>0</v>
      </c>
      <c r="H565" s="51">
        <v>0</v>
      </c>
      <c r="I565" s="51">
        <v>0</v>
      </c>
      <c r="J565" s="45" t="s">
        <v>56</v>
      </c>
      <c r="K565" s="47">
        <v>0</v>
      </c>
      <c r="L565" s="46">
        <v>0</v>
      </c>
      <c r="M565" s="118"/>
    </row>
    <row r="566" spans="1:13" s="3" customFormat="1" ht="15.6" x14ac:dyDescent="0.25">
      <c r="A566" s="108"/>
      <c r="B566" s="118"/>
      <c r="C566" s="118"/>
      <c r="D566" s="90">
        <v>2021</v>
      </c>
      <c r="E566" s="48">
        <f t="shared" si="244"/>
        <v>0</v>
      </c>
      <c r="F566" s="47">
        <v>0</v>
      </c>
      <c r="G566" s="47">
        <v>0</v>
      </c>
      <c r="H566" s="47">
        <v>0</v>
      </c>
      <c r="I566" s="47">
        <v>0</v>
      </c>
      <c r="J566" s="45" t="s">
        <v>56</v>
      </c>
      <c r="K566" s="47">
        <v>0</v>
      </c>
      <c r="L566" s="46">
        <v>0</v>
      </c>
      <c r="M566" s="118"/>
    </row>
    <row r="567" spans="1:13" s="3" customFormat="1" ht="31.2" x14ac:dyDescent="0.25">
      <c r="A567" s="108"/>
      <c r="B567" s="118"/>
      <c r="C567" s="118"/>
      <c r="D567" s="90">
        <v>2022</v>
      </c>
      <c r="E567" s="48">
        <f t="shared" si="244"/>
        <v>3000</v>
      </c>
      <c r="F567" s="47">
        <v>0</v>
      </c>
      <c r="G567" s="47">
        <v>0</v>
      </c>
      <c r="H567" s="47">
        <v>3000</v>
      </c>
      <c r="I567" s="47">
        <v>0</v>
      </c>
      <c r="J567" s="46" t="s">
        <v>148</v>
      </c>
      <c r="K567" s="47">
        <v>0</v>
      </c>
      <c r="L567" s="46">
        <v>0</v>
      </c>
      <c r="M567" s="118"/>
    </row>
    <row r="568" spans="1:13" s="3" customFormat="1" ht="15.6" x14ac:dyDescent="0.25">
      <c r="A568" s="108"/>
      <c r="B568" s="118"/>
      <c r="C568" s="118"/>
      <c r="D568" s="90">
        <v>2023</v>
      </c>
      <c r="E568" s="48">
        <f t="shared" si="244"/>
        <v>0</v>
      </c>
      <c r="F568" s="47">
        <v>0</v>
      </c>
      <c r="G568" s="47">
        <v>0</v>
      </c>
      <c r="H568" s="47">
        <v>0</v>
      </c>
      <c r="I568" s="47">
        <v>0</v>
      </c>
      <c r="J568" s="45" t="s">
        <v>56</v>
      </c>
      <c r="K568" s="47">
        <v>0</v>
      </c>
      <c r="L568" s="46">
        <v>0</v>
      </c>
      <c r="M568" s="118"/>
    </row>
    <row r="569" spans="1:13" s="3" customFormat="1" ht="15.6" x14ac:dyDescent="0.25">
      <c r="A569" s="108"/>
      <c r="B569" s="118"/>
      <c r="C569" s="118"/>
      <c r="D569" s="90">
        <v>2024</v>
      </c>
      <c r="E569" s="48">
        <f t="shared" si="244"/>
        <v>0</v>
      </c>
      <c r="F569" s="47">
        <v>0</v>
      </c>
      <c r="G569" s="47">
        <v>0</v>
      </c>
      <c r="H569" s="47">
        <v>0</v>
      </c>
      <c r="I569" s="47">
        <v>0</v>
      </c>
      <c r="J569" s="45" t="s">
        <v>56</v>
      </c>
      <c r="K569" s="47">
        <v>0</v>
      </c>
      <c r="L569" s="46">
        <v>0</v>
      </c>
      <c r="M569" s="118"/>
    </row>
    <row r="570" spans="1:13" s="3" customFormat="1" ht="15.6" x14ac:dyDescent="0.25">
      <c r="A570" s="108"/>
      <c r="B570" s="118"/>
      <c r="C570" s="118"/>
      <c r="D570" s="90" t="s">
        <v>33</v>
      </c>
      <c r="E570" s="48">
        <f t="shared" si="244"/>
        <v>0</v>
      </c>
      <c r="F570" s="47">
        <v>0</v>
      </c>
      <c r="G570" s="47">
        <v>0</v>
      </c>
      <c r="H570" s="47">
        <v>0</v>
      </c>
      <c r="I570" s="47">
        <v>0</v>
      </c>
      <c r="J570" s="45" t="s">
        <v>56</v>
      </c>
      <c r="K570" s="47">
        <v>0</v>
      </c>
      <c r="L570" s="46">
        <v>0</v>
      </c>
      <c r="M570" s="118"/>
    </row>
    <row r="571" spans="1:13" s="3" customFormat="1" ht="15.6" x14ac:dyDescent="0.25">
      <c r="A571" s="108"/>
      <c r="B571" s="118"/>
      <c r="C571" s="118"/>
      <c r="D571" s="69" t="s">
        <v>10</v>
      </c>
      <c r="E571" s="48">
        <f>SUM(E564:E570)</f>
        <v>3000</v>
      </c>
      <c r="F571" s="48">
        <f t="shared" ref="F571:L571" si="245">SUM(F564:F570)</f>
        <v>0</v>
      </c>
      <c r="G571" s="48">
        <f t="shared" si="245"/>
        <v>0</v>
      </c>
      <c r="H571" s="48">
        <f t="shared" si="245"/>
        <v>3000</v>
      </c>
      <c r="I571" s="48">
        <f t="shared" si="245"/>
        <v>0</v>
      </c>
      <c r="J571" s="45" t="s">
        <v>56</v>
      </c>
      <c r="K571" s="48">
        <f t="shared" si="245"/>
        <v>0</v>
      </c>
      <c r="L571" s="49">
        <f t="shared" si="245"/>
        <v>0</v>
      </c>
      <c r="M571" s="118"/>
    </row>
    <row r="572" spans="1:13" s="3" customFormat="1" ht="31.5" customHeight="1" x14ac:dyDescent="0.25">
      <c r="A572" s="108">
        <v>19</v>
      </c>
      <c r="B572" s="118" t="s">
        <v>149</v>
      </c>
      <c r="C572" s="118" t="s">
        <v>344</v>
      </c>
      <c r="D572" s="90">
        <v>2019</v>
      </c>
      <c r="E572" s="48">
        <f>SUM(F572:I572)</f>
        <v>0</v>
      </c>
      <c r="F572" s="47">
        <v>0</v>
      </c>
      <c r="G572" s="51">
        <v>0</v>
      </c>
      <c r="H572" s="51">
        <v>0</v>
      </c>
      <c r="I572" s="51">
        <v>0</v>
      </c>
      <c r="J572" s="46" t="s">
        <v>146</v>
      </c>
      <c r="K572" s="47">
        <v>0</v>
      </c>
      <c r="L572" s="46">
        <v>0</v>
      </c>
      <c r="M572" s="96" t="s">
        <v>150</v>
      </c>
    </row>
    <row r="573" spans="1:13" s="3" customFormat="1" ht="15.6" x14ac:dyDescent="0.25">
      <c r="A573" s="108"/>
      <c r="B573" s="118"/>
      <c r="C573" s="118"/>
      <c r="D573" s="90">
        <v>2020</v>
      </c>
      <c r="E573" s="48">
        <f t="shared" ref="E573:E578" si="246">SUM(F573:I573)</f>
        <v>0</v>
      </c>
      <c r="F573" s="47">
        <v>0</v>
      </c>
      <c r="G573" s="51">
        <v>0</v>
      </c>
      <c r="H573" s="51">
        <v>0</v>
      </c>
      <c r="I573" s="51">
        <v>0</v>
      </c>
      <c r="J573" s="45" t="s">
        <v>56</v>
      </c>
      <c r="K573" s="47">
        <v>0</v>
      </c>
      <c r="L573" s="46">
        <v>0</v>
      </c>
      <c r="M573" s="118"/>
    </row>
    <row r="574" spans="1:13" s="3" customFormat="1" ht="15.6" x14ac:dyDescent="0.25">
      <c r="A574" s="108"/>
      <c r="B574" s="118"/>
      <c r="C574" s="118"/>
      <c r="D574" s="90">
        <v>2021</v>
      </c>
      <c r="E574" s="48">
        <f t="shared" si="246"/>
        <v>0</v>
      </c>
      <c r="F574" s="47">
        <v>0</v>
      </c>
      <c r="G574" s="47">
        <v>0</v>
      </c>
      <c r="H574" s="47">
        <v>0</v>
      </c>
      <c r="I574" s="47">
        <v>0</v>
      </c>
      <c r="J574" s="45" t="s">
        <v>56</v>
      </c>
      <c r="K574" s="47">
        <v>0</v>
      </c>
      <c r="L574" s="46">
        <v>0</v>
      </c>
      <c r="M574" s="118"/>
    </row>
    <row r="575" spans="1:13" s="3" customFormat="1" ht="15.6" x14ac:dyDescent="0.25">
      <c r="A575" s="108"/>
      <c r="B575" s="118"/>
      <c r="C575" s="118"/>
      <c r="D575" s="90">
        <v>2022</v>
      </c>
      <c r="E575" s="48">
        <f t="shared" si="246"/>
        <v>0</v>
      </c>
      <c r="F575" s="47">
        <v>0</v>
      </c>
      <c r="G575" s="47">
        <v>0</v>
      </c>
      <c r="H575" s="47">
        <v>0</v>
      </c>
      <c r="I575" s="47">
        <v>0</v>
      </c>
      <c r="J575" s="46" t="s">
        <v>58</v>
      </c>
      <c r="K575" s="47">
        <v>0</v>
      </c>
      <c r="L575" s="46">
        <v>0</v>
      </c>
      <c r="M575" s="118"/>
    </row>
    <row r="576" spans="1:13" s="3" customFormat="1" ht="15.6" x14ac:dyDescent="0.25">
      <c r="A576" s="108"/>
      <c r="B576" s="118"/>
      <c r="C576" s="118"/>
      <c r="D576" s="90">
        <v>2023</v>
      </c>
      <c r="E576" s="48">
        <f t="shared" si="246"/>
        <v>4000</v>
      </c>
      <c r="F576" s="47">
        <v>0</v>
      </c>
      <c r="G576" s="47">
        <v>4000</v>
      </c>
      <c r="H576" s="47">
        <v>0</v>
      </c>
      <c r="I576" s="47">
        <v>0</v>
      </c>
      <c r="J576" s="45" t="s">
        <v>56</v>
      </c>
      <c r="K576" s="47">
        <v>0</v>
      </c>
      <c r="L576" s="46">
        <v>0</v>
      </c>
      <c r="M576" s="118"/>
    </row>
    <row r="577" spans="1:13" s="3" customFormat="1" ht="15.6" x14ac:dyDescent="0.25">
      <c r="A577" s="108"/>
      <c r="B577" s="118"/>
      <c r="C577" s="118"/>
      <c r="D577" s="90">
        <v>2024</v>
      </c>
      <c r="E577" s="48">
        <f t="shared" si="246"/>
        <v>0</v>
      </c>
      <c r="F577" s="47">
        <v>0</v>
      </c>
      <c r="G577" s="47">
        <v>0</v>
      </c>
      <c r="H577" s="47">
        <v>0</v>
      </c>
      <c r="I577" s="47">
        <v>0</v>
      </c>
      <c r="J577" s="45" t="s">
        <v>56</v>
      </c>
      <c r="K577" s="47">
        <v>0</v>
      </c>
      <c r="L577" s="46">
        <v>0</v>
      </c>
      <c r="M577" s="118"/>
    </row>
    <row r="578" spans="1:13" s="3" customFormat="1" ht="15.6" x14ac:dyDescent="0.25">
      <c r="A578" s="108"/>
      <c r="B578" s="118"/>
      <c r="C578" s="118"/>
      <c r="D578" s="90" t="s">
        <v>33</v>
      </c>
      <c r="E578" s="48">
        <f t="shared" si="246"/>
        <v>0</v>
      </c>
      <c r="F578" s="47">
        <v>0</v>
      </c>
      <c r="G578" s="47">
        <v>0</v>
      </c>
      <c r="H578" s="47">
        <v>0</v>
      </c>
      <c r="I578" s="47">
        <v>0</v>
      </c>
      <c r="J578" s="45" t="s">
        <v>56</v>
      </c>
      <c r="K578" s="47">
        <v>0</v>
      </c>
      <c r="L578" s="46">
        <v>0</v>
      </c>
      <c r="M578" s="118"/>
    </row>
    <row r="579" spans="1:13" s="3" customFormat="1" ht="15.6" x14ac:dyDescent="0.25">
      <c r="A579" s="108"/>
      <c r="B579" s="118"/>
      <c r="C579" s="118"/>
      <c r="D579" s="69" t="s">
        <v>10</v>
      </c>
      <c r="E579" s="48">
        <f>SUM(E572:E578)</f>
        <v>4000</v>
      </c>
      <c r="F579" s="48">
        <f t="shared" ref="F579:L579" si="247">SUM(F572:F578)</f>
        <v>0</v>
      </c>
      <c r="G579" s="48">
        <f t="shared" si="247"/>
        <v>4000</v>
      </c>
      <c r="H579" s="48">
        <f t="shared" si="247"/>
        <v>0</v>
      </c>
      <c r="I579" s="48">
        <f t="shared" si="247"/>
        <v>0</v>
      </c>
      <c r="J579" s="45" t="s">
        <v>56</v>
      </c>
      <c r="K579" s="48">
        <f t="shared" si="247"/>
        <v>0</v>
      </c>
      <c r="L579" s="49">
        <f t="shared" si="247"/>
        <v>0</v>
      </c>
      <c r="M579" s="118"/>
    </row>
    <row r="580" spans="1:13" s="3" customFormat="1" ht="15.75" customHeight="1" x14ac:dyDescent="0.25">
      <c r="A580" s="108">
        <v>20</v>
      </c>
      <c r="B580" s="118" t="s">
        <v>151</v>
      </c>
      <c r="C580" s="118" t="s">
        <v>344</v>
      </c>
      <c r="D580" s="90">
        <v>2019</v>
      </c>
      <c r="E580" s="48">
        <f>SUM(F580:I580)</f>
        <v>0</v>
      </c>
      <c r="F580" s="47">
        <v>0</v>
      </c>
      <c r="G580" s="51">
        <v>0</v>
      </c>
      <c r="H580" s="51">
        <v>0</v>
      </c>
      <c r="I580" s="51">
        <v>0</v>
      </c>
      <c r="J580" s="46" t="s">
        <v>58</v>
      </c>
      <c r="K580" s="47">
        <v>0</v>
      </c>
      <c r="L580" s="46">
        <v>0</v>
      </c>
      <c r="M580" s="96" t="s">
        <v>85</v>
      </c>
    </row>
    <row r="581" spans="1:13" s="3" customFormat="1" ht="15.6" x14ac:dyDescent="0.25">
      <c r="A581" s="108"/>
      <c r="B581" s="118"/>
      <c r="C581" s="118"/>
      <c r="D581" s="90">
        <v>2020</v>
      </c>
      <c r="E581" s="48">
        <f t="shared" ref="E581:E586" si="248">SUM(F581:I581)</f>
        <v>2000</v>
      </c>
      <c r="F581" s="47">
        <v>0</v>
      </c>
      <c r="G581" s="51">
        <v>0</v>
      </c>
      <c r="H581" s="51">
        <v>2000</v>
      </c>
      <c r="I581" s="51">
        <v>0</v>
      </c>
      <c r="J581" s="45" t="s">
        <v>56</v>
      </c>
      <c r="K581" s="47">
        <v>0</v>
      </c>
      <c r="L581" s="46">
        <v>0</v>
      </c>
      <c r="M581" s="118"/>
    </row>
    <row r="582" spans="1:13" s="3" customFormat="1" ht="15.6" x14ac:dyDescent="0.25">
      <c r="A582" s="108"/>
      <c r="B582" s="118"/>
      <c r="C582" s="118"/>
      <c r="D582" s="90">
        <v>2021</v>
      </c>
      <c r="E582" s="48">
        <f t="shared" si="248"/>
        <v>0</v>
      </c>
      <c r="F582" s="47">
        <v>0</v>
      </c>
      <c r="G582" s="47">
        <v>0</v>
      </c>
      <c r="H582" s="47">
        <v>0</v>
      </c>
      <c r="I582" s="47">
        <v>0</v>
      </c>
      <c r="J582" s="45" t="s">
        <v>56</v>
      </c>
      <c r="K582" s="47">
        <v>0</v>
      </c>
      <c r="L582" s="46">
        <v>0</v>
      </c>
      <c r="M582" s="118"/>
    </row>
    <row r="583" spans="1:13" s="3" customFormat="1" ht="15.6" x14ac:dyDescent="0.25">
      <c r="A583" s="108"/>
      <c r="B583" s="118"/>
      <c r="C583" s="118"/>
      <c r="D583" s="90">
        <v>2022</v>
      </c>
      <c r="E583" s="48">
        <f t="shared" si="248"/>
        <v>0</v>
      </c>
      <c r="F583" s="47">
        <v>0</v>
      </c>
      <c r="G583" s="47">
        <v>0</v>
      </c>
      <c r="H583" s="47">
        <v>0</v>
      </c>
      <c r="I583" s="47">
        <v>0</v>
      </c>
      <c r="J583" s="46" t="s">
        <v>58</v>
      </c>
      <c r="K583" s="47">
        <v>0</v>
      </c>
      <c r="L583" s="46">
        <v>0</v>
      </c>
      <c r="M583" s="118"/>
    </row>
    <row r="584" spans="1:13" s="3" customFormat="1" ht="15.6" x14ac:dyDescent="0.25">
      <c r="A584" s="108"/>
      <c r="B584" s="118"/>
      <c r="C584" s="118"/>
      <c r="D584" s="90">
        <v>2023</v>
      </c>
      <c r="E584" s="48">
        <f t="shared" si="248"/>
        <v>0</v>
      </c>
      <c r="F584" s="47">
        <v>0</v>
      </c>
      <c r="G584" s="47">
        <v>0</v>
      </c>
      <c r="H584" s="47">
        <v>0</v>
      </c>
      <c r="I584" s="47">
        <v>0</v>
      </c>
      <c r="J584" s="45" t="s">
        <v>56</v>
      </c>
      <c r="K584" s="47">
        <v>0</v>
      </c>
      <c r="L584" s="46">
        <v>0</v>
      </c>
      <c r="M584" s="118"/>
    </row>
    <row r="585" spans="1:13" s="3" customFormat="1" ht="15.6" x14ac:dyDescent="0.25">
      <c r="A585" s="108"/>
      <c r="B585" s="118"/>
      <c r="C585" s="118"/>
      <c r="D585" s="90">
        <v>2024</v>
      </c>
      <c r="E585" s="48">
        <f t="shared" si="248"/>
        <v>0</v>
      </c>
      <c r="F585" s="47">
        <v>0</v>
      </c>
      <c r="G585" s="47">
        <v>0</v>
      </c>
      <c r="H585" s="47">
        <v>0</v>
      </c>
      <c r="I585" s="47">
        <v>0</v>
      </c>
      <c r="J585" s="45" t="s">
        <v>56</v>
      </c>
      <c r="K585" s="47">
        <v>0</v>
      </c>
      <c r="L585" s="46">
        <v>0</v>
      </c>
      <c r="M585" s="118"/>
    </row>
    <row r="586" spans="1:13" s="3" customFormat="1" ht="15.6" x14ac:dyDescent="0.25">
      <c r="A586" s="108"/>
      <c r="B586" s="118"/>
      <c r="C586" s="118"/>
      <c r="D586" s="90" t="s">
        <v>33</v>
      </c>
      <c r="E586" s="48">
        <f t="shared" si="248"/>
        <v>0</v>
      </c>
      <c r="F586" s="47">
        <v>0</v>
      </c>
      <c r="G586" s="47">
        <v>0</v>
      </c>
      <c r="H586" s="47">
        <v>0</v>
      </c>
      <c r="I586" s="47">
        <v>0</v>
      </c>
      <c r="J586" s="45" t="s">
        <v>56</v>
      </c>
      <c r="K586" s="47">
        <v>0</v>
      </c>
      <c r="L586" s="46">
        <v>0</v>
      </c>
      <c r="M586" s="118"/>
    </row>
    <row r="587" spans="1:13" s="3" customFormat="1" ht="15.6" x14ac:dyDescent="0.25">
      <c r="A587" s="108"/>
      <c r="B587" s="118"/>
      <c r="C587" s="118"/>
      <c r="D587" s="69" t="s">
        <v>10</v>
      </c>
      <c r="E587" s="48">
        <f>SUM(E580:E586)</f>
        <v>2000</v>
      </c>
      <c r="F587" s="48">
        <f t="shared" ref="F587:L587" si="249">SUM(F580:F586)</f>
        <v>0</v>
      </c>
      <c r="G587" s="48">
        <f t="shared" si="249"/>
        <v>0</v>
      </c>
      <c r="H587" s="48">
        <f t="shared" si="249"/>
        <v>2000</v>
      </c>
      <c r="I587" s="48">
        <f t="shared" si="249"/>
        <v>0</v>
      </c>
      <c r="J587" s="45" t="s">
        <v>56</v>
      </c>
      <c r="K587" s="48">
        <f t="shared" si="249"/>
        <v>0</v>
      </c>
      <c r="L587" s="49">
        <f t="shared" si="249"/>
        <v>0</v>
      </c>
      <c r="M587" s="118"/>
    </row>
    <row r="588" spans="1:13" s="3" customFormat="1" ht="15.6" customHeight="1" x14ac:dyDescent="0.25">
      <c r="A588" s="108">
        <v>21</v>
      </c>
      <c r="B588" s="118" t="s">
        <v>367</v>
      </c>
      <c r="C588" s="118" t="s">
        <v>344</v>
      </c>
      <c r="D588" s="90">
        <v>2019</v>
      </c>
      <c r="E588" s="48">
        <f>SUM(F588:I588)</f>
        <v>0</v>
      </c>
      <c r="F588" s="47">
        <v>0</v>
      </c>
      <c r="G588" s="51">
        <v>0</v>
      </c>
      <c r="H588" s="51">
        <v>0</v>
      </c>
      <c r="I588" s="51">
        <v>0</v>
      </c>
      <c r="J588" s="45" t="s">
        <v>56</v>
      </c>
      <c r="K588" s="47">
        <v>0</v>
      </c>
      <c r="L588" s="46">
        <v>0</v>
      </c>
      <c r="M588" s="96" t="s">
        <v>88</v>
      </c>
    </row>
    <row r="589" spans="1:13" s="3" customFormat="1" ht="15.6" x14ac:dyDescent="0.25">
      <c r="A589" s="108"/>
      <c r="B589" s="118"/>
      <c r="C589" s="118"/>
      <c r="D589" s="90">
        <v>2020</v>
      </c>
      <c r="E589" s="48">
        <f t="shared" ref="E589:E594" si="250">SUM(F589:I589)</f>
        <v>0</v>
      </c>
      <c r="F589" s="47">
        <v>0</v>
      </c>
      <c r="G589" s="51">
        <v>0</v>
      </c>
      <c r="H589" s="51">
        <v>0</v>
      </c>
      <c r="I589" s="51">
        <v>0</v>
      </c>
      <c r="J589" s="45" t="s">
        <v>56</v>
      </c>
      <c r="K589" s="47">
        <v>0</v>
      </c>
      <c r="L589" s="46">
        <v>0</v>
      </c>
      <c r="M589" s="118"/>
    </row>
    <row r="590" spans="1:13" s="3" customFormat="1" ht="15.6" x14ac:dyDescent="0.25">
      <c r="A590" s="108"/>
      <c r="B590" s="118"/>
      <c r="C590" s="118"/>
      <c r="D590" s="90">
        <v>2021</v>
      </c>
      <c r="E590" s="48">
        <f t="shared" si="250"/>
        <v>0</v>
      </c>
      <c r="F590" s="47">
        <v>0</v>
      </c>
      <c r="G590" s="47">
        <v>0</v>
      </c>
      <c r="H590" s="47">
        <v>0</v>
      </c>
      <c r="I590" s="47">
        <v>0</v>
      </c>
      <c r="J590" s="45" t="s">
        <v>56</v>
      </c>
      <c r="K590" s="47">
        <v>0</v>
      </c>
      <c r="L590" s="46">
        <v>0</v>
      </c>
      <c r="M590" s="118"/>
    </row>
    <row r="591" spans="1:13" s="3" customFormat="1" ht="15.6" x14ac:dyDescent="0.25">
      <c r="A591" s="108"/>
      <c r="B591" s="118"/>
      <c r="C591" s="118"/>
      <c r="D591" s="90">
        <v>2022</v>
      </c>
      <c r="E591" s="48">
        <f t="shared" si="250"/>
        <v>2000</v>
      </c>
      <c r="F591" s="47">
        <v>0</v>
      </c>
      <c r="G591" s="47">
        <v>0</v>
      </c>
      <c r="H591" s="47">
        <v>2000</v>
      </c>
      <c r="I591" s="47">
        <v>0</v>
      </c>
      <c r="J591" s="45" t="s">
        <v>56</v>
      </c>
      <c r="K591" s="47">
        <v>0</v>
      </c>
      <c r="L591" s="46">
        <v>0</v>
      </c>
      <c r="M591" s="118"/>
    </row>
    <row r="592" spans="1:13" s="3" customFormat="1" ht="15.6" x14ac:dyDescent="0.25">
      <c r="A592" s="108"/>
      <c r="B592" s="118"/>
      <c r="C592" s="118"/>
      <c r="D592" s="90">
        <v>2023</v>
      </c>
      <c r="E592" s="48">
        <f t="shared" si="250"/>
        <v>0</v>
      </c>
      <c r="F592" s="47">
        <v>0</v>
      </c>
      <c r="G592" s="47">
        <v>0</v>
      </c>
      <c r="H592" s="47">
        <v>0</v>
      </c>
      <c r="I592" s="47">
        <v>0</v>
      </c>
      <c r="J592" s="45" t="s">
        <v>56</v>
      </c>
      <c r="K592" s="47">
        <v>0</v>
      </c>
      <c r="L592" s="46">
        <v>0</v>
      </c>
      <c r="M592" s="118"/>
    </row>
    <row r="593" spans="1:13" s="3" customFormat="1" ht="15.6" x14ac:dyDescent="0.25">
      <c r="A593" s="108"/>
      <c r="B593" s="118"/>
      <c r="C593" s="118"/>
      <c r="D593" s="90">
        <v>2024</v>
      </c>
      <c r="E593" s="48">
        <f t="shared" si="250"/>
        <v>0</v>
      </c>
      <c r="F593" s="47">
        <v>0</v>
      </c>
      <c r="G593" s="47">
        <v>0</v>
      </c>
      <c r="H593" s="47">
        <v>0</v>
      </c>
      <c r="I593" s="47">
        <v>0</v>
      </c>
      <c r="J593" s="45" t="s">
        <v>56</v>
      </c>
      <c r="K593" s="47">
        <v>0</v>
      </c>
      <c r="L593" s="46">
        <v>0</v>
      </c>
      <c r="M593" s="118"/>
    </row>
    <row r="594" spans="1:13" s="3" customFormat="1" ht="15.6" x14ac:dyDescent="0.25">
      <c r="A594" s="108"/>
      <c r="B594" s="118"/>
      <c r="C594" s="118"/>
      <c r="D594" s="90" t="s">
        <v>33</v>
      </c>
      <c r="E594" s="48">
        <f t="shared" si="250"/>
        <v>0</v>
      </c>
      <c r="F594" s="47">
        <v>0</v>
      </c>
      <c r="G594" s="47">
        <v>0</v>
      </c>
      <c r="H594" s="47">
        <v>0</v>
      </c>
      <c r="I594" s="47">
        <v>0</v>
      </c>
      <c r="J594" s="45" t="s">
        <v>56</v>
      </c>
      <c r="K594" s="47">
        <v>0</v>
      </c>
      <c r="L594" s="46">
        <v>0</v>
      </c>
      <c r="M594" s="118"/>
    </row>
    <row r="595" spans="1:13" s="3" customFormat="1" ht="15.6" x14ac:dyDescent="0.25">
      <c r="A595" s="108"/>
      <c r="B595" s="118"/>
      <c r="C595" s="118"/>
      <c r="D595" s="69" t="s">
        <v>10</v>
      </c>
      <c r="E595" s="48">
        <f>SUM(E588:E594)</f>
        <v>2000</v>
      </c>
      <c r="F595" s="48">
        <f t="shared" ref="F595" si="251">SUM(F588:F594)</f>
        <v>0</v>
      </c>
      <c r="G595" s="48">
        <f t="shared" ref="G595" si="252">SUM(G588:G594)</f>
        <v>0</v>
      </c>
      <c r="H595" s="48">
        <f t="shared" ref="H595" si="253">SUM(H588:H594)</f>
        <v>2000</v>
      </c>
      <c r="I595" s="48">
        <f t="shared" ref="I595" si="254">SUM(I588:I594)</f>
        <v>0</v>
      </c>
      <c r="J595" s="45" t="s">
        <v>56</v>
      </c>
      <c r="K595" s="48">
        <f t="shared" ref="K595" si="255">SUM(K588:K594)</f>
        <v>0</v>
      </c>
      <c r="L595" s="49">
        <f t="shared" ref="L595" si="256">SUM(L588:L594)</f>
        <v>0</v>
      </c>
      <c r="M595" s="118"/>
    </row>
    <row r="596" spans="1:13" s="3" customFormat="1" ht="15.75" customHeight="1" x14ac:dyDescent="0.25">
      <c r="A596" s="108">
        <v>22</v>
      </c>
      <c r="B596" s="118" t="s">
        <v>368</v>
      </c>
      <c r="C596" s="118" t="s">
        <v>344</v>
      </c>
      <c r="D596" s="90">
        <v>2019</v>
      </c>
      <c r="E596" s="48">
        <f>SUM(F596:I596)</f>
        <v>1150</v>
      </c>
      <c r="F596" s="47">
        <v>0</v>
      </c>
      <c r="G596" s="51">
        <v>1000</v>
      </c>
      <c r="H596" s="51">
        <v>150</v>
      </c>
      <c r="I596" s="51">
        <v>0</v>
      </c>
      <c r="J596" s="45" t="s">
        <v>56</v>
      </c>
      <c r="K596" s="140">
        <v>30</v>
      </c>
      <c r="L596" s="46">
        <v>0</v>
      </c>
      <c r="M596" s="96" t="s">
        <v>84</v>
      </c>
    </row>
    <row r="597" spans="1:13" s="3" customFormat="1" ht="15.6" x14ac:dyDescent="0.25">
      <c r="A597" s="108"/>
      <c r="B597" s="118"/>
      <c r="C597" s="118"/>
      <c r="D597" s="90">
        <v>2020</v>
      </c>
      <c r="E597" s="48">
        <f t="shared" ref="E597:E602" si="257">SUM(F597:I597)</f>
        <v>3150</v>
      </c>
      <c r="F597" s="47">
        <v>0</v>
      </c>
      <c r="G597" s="51">
        <v>3000</v>
      </c>
      <c r="H597" s="51">
        <v>150</v>
      </c>
      <c r="I597" s="51">
        <v>0</v>
      </c>
      <c r="J597" s="45" t="s">
        <v>56</v>
      </c>
      <c r="K597" s="126"/>
      <c r="L597" s="46">
        <v>0</v>
      </c>
      <c r="M597" s="118"/>
    </row>
    <row r="598" spans="1:13" s="3" customFormat="1" ht="15.6" x14ac:dyDescent="0.25">
      <c r="A598" s="108"/>
      <c r="B598" s="118"/>
      <c r="C598" s="118"/>
      <c r="D598" s="90">
        <v>2021</v>
      </c>
      <c r="E598" s="48">
        <f t="shared" si="257"/>
        <v>3150</v>
      </c>
      <c r="F598" s="47">
        <v>0</v>
      </c>
      <c r="G598" s="47">
        <v>3000</v>
      </c>
      <c r="H598" s="47">
        <v>150</v>
      </c>
      <c r="I598" s="47">
        <v>0</v>
      </c>
      <c r="J598" s="45" t="s">
        <v>56</v>
      </c>
      <c r="K598" s="126"/>
      <c r="L598" s="46">
        <v>0</v>
      </c>
      <c r="M598" s="118"/>
    </row>
    <row r="599" spans="1:13" s="3" customFormat="1" ht="15.6" x14ac:dyDescent="0.25">
      <c r="A599" s="108"/>
      <c r="B599" s="118"/>
      <c r="C599" s="118"/>
      <c r="D599" s="90">
        <v>2022</v>
      </c>
      <c r="E599" s="48">
        <f t="shared" si="257"/>
        <v>3150</v>
      </c>
      <c r="F599" s="47">
        <v>0</v>
      </c>
      <c r="G599" s="47">
        <v>3000</v>
      </c>
      <c r="H599" s="47">
        <v>150</v>
      </c>
      <c r="I599" s="47">
        <v>0</v>
      </c>
      <c r="J599" s="45" t="s">
        <v>56</v>
      </c>
      <c r="K599" s="126"/>
      <c r="L599" s="46">
        <v>0</v>
      </c>
      <c r="M599" s="118"/>
    </row>
    <row r="600" spans="1:13" s="3" customFormat="1" ht="15.6" x14ac:dyDescent="0.25">
      <c r="A600" s="108"/>
      <c r="B600" s="118"/>
      <c r="C600" s="118"/>
      <c r="D600" s="90">
        <v>2023</v>
      </c>
      <c r="E600" s="48">
        <f t="shared" si="257"/>
        <v>3150</v>
      </c>
      <c r="F600" s="47">
        <v>0</v>
      </c>
      <c r="G600" s="47">
        <v>3000</v>
      </c>
      <c r="H600" s="47">
        <v>150</v>
      </c>
      <c r="I600" s="47">
        <v>0</v>
      </c>
      <c r="J600" s="45" t="s">
        <v>56</v>
      </c>
      <c r="K600" s="126"/>
      <c r="L600" s="46">
        <v>0</v>
      </c>
      <c r="M600" s="118"/>
    </row>
    <row r="601" spans="1:13" s="3" customFormat="1" ht="15.6" x14ac:dyDescent="0.25">
      <c r="A601" s="108"/>
      <c r="B601" s="118"/>
      <c r="C601" s="118"/>
      <c r="D601" s="90">
        <v>2024</v>
      </c>
      <c r="E601" s="48">
        <f t="shared" si="257"/>
        <v>0</v>
      </c>
      <c r="F601" s="47">
        <v>0</v>
      </c>
      <c r="G601" s="47">
        <v>0</v>
      </c>
      <c r="H601" s="47">
        <v>0</v>
      </c>
      <c r="I601" s="47">
        <v>0</v>
      </c>
      <c r="J601" s="45" t="s">
        <v>56</v>
      </c>
      <c r="K601" s="56"/>
      <c r="L601" s="46">
        <v>0</v>
      </c>
      <c r="M601" s="118"/>
    </row>
    <row r="602" spans="1:13" s="3" customFormat="1" ht="15.6" x14ac:dyDescent="0.25">
      <c r="A602" s="108"/>
      <c r="B602" s="118"/>
      <c r="C602" s="118"/>
      <c r="D602" s="90" t="s">
        <v>33</v>
      </c>
      <c r="E602" s="48">
        <f t="shared" si="257"/>
        <v>0</v>
      </c>
      <c r="F602" s="47">
        <v>0</v>
      </c>
      <c r="G602" s="47">
        <v>0</v>
      </c>
      <c r="H602" s="47">
        <v>0</v>
      </c>
      <c r="I602" s="47">
        <v>0</v>
      </c>
      <c r="J602" s="45" t="s">
        <v>56</v>
      </c>
      <c r="K602" s="56"/>
      <c r="L602" s="46">
        <v>0</v>
      </c>
      <c r="M602" s="118"/>
    </row>
    <row r="603" spans="1:13" s="3" customFormat="1" ht="15.6" x14ac:dyDescent="0.25">
      <c r="A603" s="108"/>
      <c r="B603" s="118"/>
      <c r="C603" s="118"/>
      <c r="D603" s="69" t="s">
        <v>10</v>
      </c>
      <c r="E603" s="48">
        <f>SUM(E596:E602)</f>
        <v>13750</v>
      </c>
      <c r="F603" s="48">
        <f t="shared" ref="F603" si="258">SUM(F596:F602)</f>
        <v>0</v>
      </c>
      <c r="G603" s="48">
        <f t="shared" ref="G603" si="259">SUM(G596:G602)</f>
        <v>13000</v>
      </c>
      <c r="H603" s="48">
        <f t="shared" ref="H603" si="260">SUM(H596:H602)</f>
        <v>750</v>
      </c>
      <c r="I603" s="48">
        <f t="shared" ref="I603" si="261">SUM(I596:I602)</f>
        <v>0</v>
      </c>
      <c r="J603" s="45" t="s">
        <v>56</v>
      </c>
      <c r="K603" s="48">
        <f t="shared" ref="K603" si="262">SUM(K596:K602)</f>
        <v>30</v>
      </c>
      <c r="L603" s="49">
        <f t="shared" ref="L603" si="263">SUM(L596:L602)</f>
        <v>0</v>
      </c>
      <c r="M603" s="118"/>
    </row>
    <row r="604" spans="1:13" s="3" customFormat="1" ht="15.6" x14ac:dyDescent="0.25">
      <c r="A604" s="52"/>
      <c r="B604" s="132" t="s">
        <v>22</v>
      </c>
      <c r="C604" s="132"/>
      <c r="D604" s="132"/>
      <c r="E604" s="132"/>
      <c r="F604" s="132"/>
      <c r="G604" s="132"/>
      <c r="H604" s="132"/>
      <c r="I604" s="132"/>
      <c r="J604" s="132"/>
      <c r="K604" s="132"/>
      <c r="L604" s="132"/>
      <c r="M604" s="132"/>
    </row>
    <row r="605" spans="1:13" s="3" customFormat="1" ht="15.6" x14ac:dyDescent="0.25">
      <c r="A605" s="132"/>
      <c r="B605" s="132" t="s">
        <v>11</v>
      </c>
      <c r="C605" s="132"/>
      <c r="D605" s="86">
        <v>2019</v>
      </c>
      <c r="E605" s="53">
        <f>E613+E621+E629+E637+E645+E653+E661+E669+E677+E685</f>
        <v>500</v>
      </c>
      <c r="F605" s="53">
        <f t="shared" ref="F605:I605" si="264">F613+F621+F629+F637+F645+F653+F661+F669+F677+F685</f>
        <v>0</v>
      </c>
      <c r="G605" s="53">
        <f t="shared" si="264"/>
        <v>0</v>
      </c>
      <c r="H605" s="53">
        <f t="shared" si="264"/>
        <v>500</v>
      </c>
      <c r="I605" s="53">
        <f t="shared" si="264"/>
        <v>0</v>
      </c>
      <c r="J605" s="86" t="s">
        <v>57</v>
      </c>
      <c r="K605" s="53">
        <v>0</v>
      </c>
      <c r="L605" s="86">
        <v>0</v>
      </c>
      <c r="M605" s="141" t="s">
        <v>89</v>
      </c>
    </row>
    <row r="606" spans="1:13" s="3" customFormat="1" ht="15.6" x14ac:dyDescent="0.25">
      <c r="A606" s="132"/>
      <c r="B606" s="132"/>
      <c r="C606" s="132"/>
      <c r="D606" s="86">
        <v>2020</v>
      </c>
      <c r="E606" s="53">
        <f t="shared" ref="E606:I606" si="265">E614+E622+E630+E638+E646+E654+E662+E670+E678+E686</f>
        <v>6100</v>
      </c>
      <c r="F606" s="53">
        <f t="shared" si="265"/>
        <v>0</v>
      </c>
      <c r="G606" s="53">
        <f t="shared" si="265"/>
        <v>5795</v>
      </c>
      <c r="H606" s="53">
        <f t="shared" si="265"/>
        <v>305</v>
      </c>
      <c r="I606" s="53">
        <f t="shared" si="265"/>
        <v>0</v>
      </c>
      <c r="J606" s="86" t="s">
        <v>57</v>
      </c>
      <c r="K606" s="53">
        <v>0</v>
      </c>
      <c r="L606" s="86">
        <v>0</v>
      </c>
      <c r="M606" s="141"/>
    </row>
    <row r="607" spans="1:13" s="3" customFormat="1" ht="15.6" x14ac:dyDescent="0.25">
      <c r="A607" s="132"/>
      <c r="B607" s="132"/>
      <c r="C607" s="132"/>
      <c r="D607" s="86">
        <v>2021</v>
      </c>
      <c r="E607" s="53">
        <f t="shared" ref="E607:I607" si="266">E615+E623+E631+E639+E647+E655+E663+E671+E679+E687</f>
        <v>4600</v>
      </c>
      <c r="F607" s="53">
        <f t="shared" si="266"/>
        <v>0</v>
      </c>
      <c r="G607" s="53">
        <f t="shared" si="266"/>
        <v>4370</v>
      </c>
      <c r="H607" s="53">
        <f t="shared" si="266"/>
        <v>230</v>
      </c>
      <c r="I607" s="53">
        <f t="shared" si="266"/>
        <v>0</v>
      </c>
      <c r="J607" s="86" t="s">
        <v>57</v>
      </c>
      <c r="K607" s="53">
        <v>0</v>
      </c>
      <c r="L607" s="86">
        <v>0</v>
      </c>
      <c r="M607" s="141"/>
    </row>
    <row r="608" spans="1:13" s="3" customFormat="1" ht="15.6" x14ac:dyDescent="0.25">
      <c r="A608" s="132"/>
      <c r="B608" s="132"/>
      <c r="C608" s="132"/>
      <c r="D608" s="86">
        <v>2022</v>
      </c>
      <c r="E608" s="53">
        <f t="shared" ref="E608:I608" si="267">E616+E624+E632+E640+E648+E656+E664+E672+E680+E688</f>
        <v>1100</v>
      </c>
      <c r="F608" s="53">
        <f t="shared" si="267"/>
        <v>0</v>
      </c>
      <c r="G608" s="53">
        <f t="shared" si="267"/>
        <v>1045</v>
      </c>
      <c r="H608" s="53">
        <f t="shared" si="267"/>
        <v>55</v>
      </c>
      <c r="I608" s="53">
        <f t="shared" si="267"/>
        <v>0</v>
      </c>
      <c r="J608" s="86" t="s">
        <v>57</v>
      </c>
      <c r="K608" s="53">
        <v>0</v>
      </c>
      <c r="L608" s="86">
        <v>0</v>
      </c>
      <c r="M608" s="141"/>
    </row>
    <row r="609" spans="1:15" s="3" customFormat="1" ht="15.6" x14ac:dyDescent="0.25">
      <c r="A609" s="132"/>
      <c r="B609" s="132"/>
      <c r="C609" s="132"/>
      <c r="D609" s="86">
        <v>2023</v>
      </c>
      <c r="E609" s="53">
        <f t="shared" ref="E609:I609" si="268">E617+E625+E633+E641+E649+E657+E665+E673+E681+E689</f>
        <v>3200</v>
      </c>
      <c r="F609" s="53">
        <f t="shared" si="268"/>
        <v>0</v>
      </c>
      <c r="G609" s="53">
        <f t="shared" si="268"/>
        <v>3040</v>
      </c>
      <c r="H609" s="53">
        <f t="shared" si="268"/>
        <v>160</v>
      </c>
      <c r="I609" s="53">
        <f t="shared" si="268"/>
        <v>0</v>
      </c>
      <c r="J609" s="86" t="s">
        <v>57</v>
      </c>
      <c r="K609" s="53">
        <v>0</v>
      </c>
      <c r="L609" s="86">
        <v>0</v>
      </c>
      <c r="M609" s="141"/>
    </row>
    <row r="610" spans="1:15" s="3" customFormat="1" ht="15.6" x14ac:dyDescent="0.25">
      <c r="A610" s="132"/>
      <c r="B610" s="132"/>
      <c r="C610" s="132"/>
      <c r="D610" s="86">
        <v>2024</v>
      </c>
      <c r="E610" s="53">
        <f t="shared" ref="E610:I610" si="269">E618+E626+E634+E642+E650+E658+E666+E674+E682+E690</f>
        <v>0</v>
      </c>
      <c r="F610" s="53">
        <f t="shared" si="269"/>
        <v>0</v>
      </c>
      <c r="G610" s="53">
        <f t="shared" si="269"/>
        <v>0</v>
      </c>
      <c r="H610" s="53">
        <f t="shared" si="269"/>
        <v>0</v>
      </c>
      <c r="I610" s="53">
        <f t="shared" si="269"/>
        <v>0</v>
      </c>
      <c r="J610" s="86" t="s">
        <v>57</v>
      </c>
      <c r="K610" s="53">
        <v>0</v>
      </c>
      <c r="L610" s="86">
        <v>0</v>
      </c>
      <c r="M610" s="141"/>
    </row>
    <row r="611" spans="1:15" s="3" customFormat="1" ht="15.6" x14ac:dyDescent="0.25">
      <c r="A611" s="132"/>
      <c r="B611" s="132"/>
      <c r="C611" s="132"/>
      <c r="D611" s="86" t="s">
        <v>33</v>
      </c>
      <c r="E611" s="53">
        <f t="shared" ref="E611:I611" si="270">E619+E627+E635+E643+E651+E659+E667+E675+E683+E691</f>
        <v>0</v>
      </c>
      <c r="F611" s="53">
        <f t="shared" si="270"/>
        <v>0</v>
      </c>
      <c r="G611" s="53">
        <f t="shared" si="270"/>
        <v>0</v>
      </c>
      <c r="H611" s="53">
        <f t="shared" si="270"/>
        <v>0</v>
      </c>
      <c r="I611" s="53">
        <f t="shared" si="270"/>
        <v>0</v>
      </c>
      <c r="J611" s="86" t="s">
        <v>57</v>
      </c>
      <c r="K611" s="53">
        <v>0</v>
      </c>
      <c r="L611" s="86">
        <v>0</v>
      </c>
      <c r="M611" s="141"/>
    </row>
    <row r="612" spans="1:15" s="3" customFormat="1" ht="18.75" customHeight="1" x14ac:dyDescent="0.25">
      <c r="A612" s="132"/>
      <c r="B612" s="132"/>
      <c r="C612" s="132"/>
      <c r="D612" s="86" t="s">
        <v>10</v>
      </c>
      <c r="E612" s="53">
        <f t="shared" ref="E612:I612" si="271">E620+E628+E636+E644+E652+E660+E668+E676+E684+E692</f>
        <v>15500</v>
      </c>
      <c r="F612" s="53">
        <f t="shared" si="271"/>
        <v>0</v>
      </c>
      <c r="G612" s="53">
        <f t="shared" si="271"/>
        <v>14250</v>
      </c>
      <c r="H612" s="53">
        <f t="shared" si="271"/>
        <v>1250</v>
      </c>
      <c r="I612" s="53">
        <f t="shared" si="271"/>
        <v>0</v>
      </c>
      <c r="J612" s="86" t="s">
        <v>57</v>
      </c>
      <c r="K612" s="53">
        <f t="shared" ref="K612:L612" si="272">SUM(K605:K611)</f>
        <v>0</v>
      </c>
      <c r="L612" s="54">
        <f t="shared" si="272"/>
        <v>0</v>
      </c>
      <c r="M612" s="141"/>
    </row>
    <row r="613" spans="1:15" s="3" customFormat="1" ht="15.6" x14ac:dyDescent="0.25">
      <c r="A613" s="108">
        <v>1</v>
      </c>
      <c r="B613" s="96" t="s">
        <v>168</v>
      </c>
      <c r="C613" s="118" t="s">
        <v>300</v>
      </c>
      <c r="D613" s="90">
        <v>2019</v>
      </c>
      <c r="E613" s="48">
        <f>SUM(F613:I613)</f>
        <v>0</v>
      </c>
      <c r="F613" s="47">
        <v>0</v>
      </c>
      <c r="G613" s="51">
        <v>0</v>
      </c>
      <c r="H613" s="51">
        <v>0</v>
      </c>
      <c r="I613" s="47">
        <v>0</v>
      </c>
      <c r="J613" s="45" t="s">
        <v>57</v>
      </c>
      <c r="K613" s="47">
        <v>0</v>
      </c>
      <c r="L613" s="46">
        <v>0</v>
      </c>
      <c r="M613" s="96" t="s">
        <v>152</v>
      </c>
      <c r="N613" s="23"/>
      <c r="O613" s="23"/>
    </row>
    <row r="614" spans="1:15" s="3" customFormat="1" ht="15.6" x14ac:dyDescent="0.25">
      <c r="A614" s="108"/>
      <c r="B614" s="96"/>
      <c r="C614" s="118"/>
      <c r="D614" s="90">
        <v>2020</v>
      </c>
      <c r="E614" s="48">
        <f t="shared" ref="E614:E618" si="273">SUM(F614:I614)</f>
        <v>0</v>
      </c>
      <c r="F614" s="47">
        <v>0</v>
      </c>
      <c r="G614" s="51">
        <v>0</v>
      </c>
      <c r="H614" s="51">
        <v>0</v>
      </c>
      <c r="I614" s="47">
        <v>0</v>
      </c>
      <c r="J614" s="45" t="s">
        <v>57</v>
      </c>
      <c r="K614" s="47">
        <v>0</v>
      </c>
      <c r="L614" s="46">
        <v>0</v>
      </c>
      <c r="M614" s="118"/>
      <c r="N614" s="23"/>
      <c r="O614" s="23"/>
    </row>
    <row r="615" spans="1:15" s="3" customFormat="1" ht="15.6" x14ac:dyDescent="0.25">
      <c r="A615" s="108"/>
      <c r="B615" s="96"/>
      <c r="C615" s="118"/>
      <c r="D615" s="90">
        <v>2021</v>
      </c>
      <c r="E615" s="48">
        <f t="shared" si="273"/>
        <v>1100</v>
      </c>
      <c r="F615" s="47">
        <v>0</v>
      </c>
      <c r="G615" s="47">
        <v>1045</v>
      </c>
      <c r="H615" s="47">
        <v>55</v>
      </c>
      <c r="I615" s="47">
        <v>0</v>
      </c>
      <c r="J615" s="45" t="s">
        <v>57</v>
      </c>
      <c r="K615" s="47">
        <v>0</v>
      </c>
      <c r="L615" s="46">
        <v>0</v>
      </c>
      <c r="M615" s="118"/>
      <c r="N615" s="23"/>
      <c r="O615" s="23"/>
    </row>
    <row r="616" spans="1:15" s="3" customFormat="1" ht="15.6" x14ac:dyDescent="0.25">
      <c r="A616" s="108"/>
      <c r="B616" s="96"/>
      <c r="C616" s="118"/>
      <c r="D616" s="90">
        <v>2022</v>
      </c>
      <c r="E616" s="48">
        <f t="shared" si="273"/>
        <v>0</v>
      </c>
      <c r="F616" s="47">
        <v>0</v>
      </c>
      <c r="G616" s="47">
        <v>0</v>
      </c>
      <c r="H616" s="47">
        <v>0</v>
      </c>
      <c r="I616" s="47">
        <v>0</v>
      </c>
      <c r="J616" s="45" t="s">
        <v>57</v>
      </c>
      <c r="K616" s="47">
        <v>0</v>
      </c>
      <c r="L616" s="46">
        <v>0</v>
      </c>
      <c r="M616" s="118"/>
      <c r="N616" s="23"/>
      <c r="O616" s="23"/>
    </row>
    <row r="617" spans="1:15" s="3" customFormat="1" ht="15.6" x14ac:dyDescent="0.25">
      <c r="A617" s="108"/>
      <c r="B617" s="96"/>
      <c r="C617" s="118"/>
      <c r="D617" s="90">
        <v>2023</v>
      </c>
      <c r="E617" s="48">
        <f t="shared" si="273"/>
        <v>0</v>
      </c>
      <c r="F617" s="47">
        <v>0</v>
      </c>
      <c r="G617" s="47">
        <v>0</v>
      </c>
      <c r="H617" s="47">
        <v>0</v>
      </c>
      <c r="I617" s="47">
        <v>0</v>
      </c>
      <c r="J617" s="45" t="s">
        <v>57</v>
      </c>
      <c r="K617" s="47">
        <v>0</v>
      </c>
      <c r="L617" s="46">
        <v>0</v>
      </c>
      <c r="M617" s="118"/>
      <c r="N617" s="23"/>
      <c r="O617" s="23"/>
    </row>
    <row r="618" spans="1:15" s="3" customFormat="1" ht="15.6" x14ac:dyDescent="0.25">
      <c r="A618" s="108"/>
      <c r="B618" s="96"/>
      <c r="C618" s="118"/>
      <c r="D618" s="90">
        <v>2024</v>
      </c>
      <c r="E618" s="48">
        <f t="shared" si="273"/>
        <v>0</v>
      </c>
      <c r="F618" s="47">
        <v>0</v>
      </c>
      <c r="G618" s="47">
        <v>0</v>
      </c>
      <c r="H618" s="47">
        <v>0</v>
      </c>
      <c r="I618" s="47">
        <v>0</v>
      </c>
      <c r="J618" s="45" t="s">
        <v>57</v>
      </c>
      <c r="K618" s="47">
        <v>0</v>
      </c>
      <c r="L618" s="46">
        <v>0</v>
      </c>
      <c r="M618" s="118"/>
      <c r="N618" s="23"/>
      <c r="O618" s="23"/>
    </row>
    <row r="619" spans="1:15" s="3" customFormat="1" ht="15.6" x14ac:dyDescent="0.25">
      <c r="A619" s="108"/>
      <c r="B619" s="96"/>
      <c r="C619" s="118"/>
      <c r="D619" s="90" t="s">
        <v>33</v>
      </c>
      <c r="E619" s="48">
        <f>F619+G619+H619+I619</f>
        <v>0</v>
      </c>
      <c r="F619" s="47">
        <v>0</v>
      </c>
      <c r="G619" s="47">
        <v>0</v>
      </c>
      <c r="H619" s="47">
        <v>0</v>
      </c>
      <c r="I619" s="47">
        <v>0</v>
      </c>
      <c r="J619" s="45" t="s">
        <v>57</v>
      </c>
      <c r="K619" s="47">
        <v>0</v>
      </c>
      <c r="L619" s="46">
        <v>0</v>
      </c>
      <c r="M619" s="118"/>
      <c r="N619" s="23"/>
      <c r="O619" s="23"/>
    </row>
    <row r="620" spans="1:15" s="3" customFormat="1" ht="15.6" x14ac:dyDescent="0.25">
      <c r="A620" s="108"/>
      <c r="B620" s="96"/>
      <c r="C620" s="118"/>
      <c r="D620" s="69" t="s">
        <v>10</v>
      </c>
      <c r="E620" s="48">
        <f>SUM(E613:E619)</f>
        <v>1100</v>
      </c>
      <c r="F620" s="48">
        <f t="shared" ref="F620:L620" si="274">SUM(F613:F619)</f>
        <v>0</v>
      </c>
      <c r="G620" s="48">
        <f t="shared" si="274"/>
        <v>1045</v>
      </c>
      <c r="H620" s="48">
        <f t="shared" si="274"/>
        <v>55</v>
      </c>
      <c r="I620" s="48">
        <f t="shared" si="274"/>
        <v>0</v>
      </c>
      <c r="J620" s="45" t="s">
        <v>56</v>
      </c>
      <c r="K620" s="48">
        <f t="shared" si="274"/>
        <v>0</v>
      </c>
      <c r="L620" s="49">
        <f t="shared" si="274"/>
        <v>0</v>
      </c>
      <c r="M620" s="118"/>
      <c r="N620" s="23"/>
      <c r="O620" s="23"/>
    </row>
    <row r="621" spans="1:15" s="3" customFormat="1" ht="15.6" x14ac:dyDescent="0.25">
      <c r="A621" s="108">
        <v>2</v>
      </c>
      <c r="B621" s="96" t="s">
        <v>153</v>
      </c>
      <c r="C621" s="118" t="s">
        <v>300</v>
      </c>
      <c r="D621" s="90">
        <v>2019</v>
      </c>
      <c r="E621" s="48">
        <f>SUM(F621:I621)</f>
        <v>0</v>
      </c>
      <c r="F621" s="47">
        <v>0</v>
      </c>
      <c r="G621" s="51">
        <v>0</v>
      </c>
      <c r="H621" s="51">
        <v>0</v>
      </c>
      <c r="I621" s="47">
        <v>0</v>
      </c>
      <c r="J621" s="45" t="s">
        <v>57</v>
      </c>
      <c r="K621" s="47">
        <v>0</v>
      </c>
      <c r="L621" s="46">
        <v>0</v>
      </c>
      <c r="M621" s="96" t="s">
        <v>154</v>
      </c>
      <c r="N621" s="23"/>
      <c r="O621" s="23"/>
    </row>
    <row r="622" spans="1:15" s="3" customFormat="1" ht="15.6" x14ac:dyDescent="0.25">
      <c r="A622" s="108"/>
      <c r="B622" s="96"/>
      <c r="C622" s="118"/>
      <c r="D622" s="90">
        <v>2020</v>
      </c>
      <c r="E622" s="48">
        <f t="shared" ref="E622:E626" si="275">SUM(F622:I622)</f>
        <v>1100</v>
      </c>
      <c r="F622" s="47">
        <v>0</v>
      </c>
      <c r="G622" s="51">
        <v>1045</v>
      </c>
      <c r="H622" s="51">
        <v>55</v>
      </c>
      <c r="I622" s="47">
        <v>0</v>
      </c>
      <c r="J622" s="45" t="s">
        <v>57</v>
      </c>
      <c r="K622" s="47">
        <v>0</v>
      </c>
      <c r="L622" s="46">
        <v>0</v>
      </c>
      <c r="M622" s="118"/>
      <c r="N622" s="23"/>
      <c r="O622" s="23"/>
    </row>
    <row r="623" spans="1:15" s="3" customFormat="1" ht="15.6" x14ac:dyDescent="0.25">
      <c r="A623" s="108"/>
      <c r="B623" s="96"/>
      <c r="C623" s="118"/>
      <c r="D623" s="90">
        <v>2021</v>
      </c>
      <c r="E623" s="48">
        <f t="shared" si="275"/>
        <v>0</v>
      </c>
      <c r="F623" s="47">
        <v>0</v>
      </c>
      <c r="G623" s="47">
        <v>0</v>
      </c>
      <c r="H623" s="47">
        <v>0</v>
      </c>
      <c r="I623" s="47">
        <v>0</v>
      </c>
      <c r="J623" s="45" t="s">
        <v>57</v>
      </c>
      <c r="K623" s="47">
        <v>0</v>
      </c>
      <c r="L623" s="46">
        <v>0</v>
      </c>
      <c r="M623" s="118"/>
      <c r="N623" s="23"/>
      <c r="O623" s="23"/>
    </row>
    <row r="624" spans="1:15" s="3" customFormat="1" ht="15.6" x14ac:dyDescent="0.25">
      <c r="A624" s="108"/>
      <c r="B624" s="96"/>
      <c r="C624" s="118"/>
      <c r="D624" s="90">
        <v>2022</v>
      </c>
      <c r="E624" s="48">
        <f t="shared" si="275"/>
        <v>0</v>
      </c>
      <c r="F624" s="47">
        <v>0</v>
      </c>
      <c r="G624" s="47">
        <v>0</v>
      </c>
      <c r="H624" s="47">
        <v>0</v>
      </c>
      <c r="I624" s="47">
        <v>0</v>
      </c>
      <c r="J624" s="45" t="s">
        <v>57</v>
      </c>
      <c r="K624" s="47">
        <v>0</v>
      </c>
      <c r="L624" s="46">
        <v>0</v>
      </c>
      <c r="M624" s="118"/>
      <c r="N624" s="23"/>
      <c r="O624" s="23"/>
    </row>
    <row r="625" spans="1:15" s="3" customFormat="1" ht="15.6" x14ac:dyDescent="0.25">
      <c r="A625" s="108"/>
      <c r="B625" s="96"/>
      <c r="C625" s="118"/>
      <c r="D625" s="90">
        <v>2023</v>
      </c>
      <c r="E625" s="48">
        <f t="shared" si="275"/>
        <v>0</v>
      </c>
      <c r="F625" s="47">
        <v>0</v>
      </c>
      <c r="G625" s="47">
        <v>0</v>
      </c>
      <c r="H625" s="47">
        <v>0</v>
      </c>
      <c r="I625" s="47">
        <v>0</v>
      </c>
      <c r="J625" s="45" t="s">
        <v>57</v>
      </c>
      <c r="K625" s="47">
        <v>0</v>
      </c>
      <c r="L625" s="46">
        <v>0</v>
      </c>
      <c r="M625" s="118"/>
      <c r="N625" s="23"/>
      <c r="O625" s="23"/>
    </row>
    <row r="626" spans="1:15" s="3" customFormat="1" ht="15.6" x14ac:dyDescent="0.25">
      <c r="A626" s="108"/>
      <c r="B626" s="96"/>
      <c r="C626" s="118"/>
      <c r="D626" s="90">
        <v>2024</v>
      </c>
      <c r="E626" s="48">
        <f t="shared" si="275"/>
        <v>0</v>
      </c>
      <c r="F626" s="47">
        <v>0</v>
      </c>
      <c r="G626" s="47">
        <v>0</v>
      </c>
      <c r="H626" s="47">
        <v>0</v>
      </c>
      <c r="I626" s="47">
        <v>0</v>
      </c>
      <c r="J626" s="45" t="s">
        <v>57</v>
      </c>
      <c r="K626" s="47">
        <v>0</v>
      </c>
      <c r="L626" s="46">
        <v>0</v>
      </c>
      <c r="M626" s="118"/>
      <c r="N626" s="23"/>
      <c r="O626" s="23"/>
    </row>
    <row r="627" spans="1:15" s="3" customFormat="1" ht="15.6" x14ac:dyDescent="0.25">
      <c r="A627" s="108"/>
      <c r="B627" s="96"/>
      <c r="C627" s="118"/>
      <c r="D627" s="90" t="s">
        <v>33</v>
      </c>
      <c r="E627" s="48">
        <f>F627+G627+H627+I627</f>
        <v>0</v>
      </c>
      <c r="F627" s="47">
        <v>0</v>
      </c>
      <c r="G627" s="47">
        <v>0</v>
      </c>
      <c r="H627" s="47">
        <v>0</v>
      </c>
      <c r="I627" s="47">
        <v>0</v>
      </c>
      <c r="J627" s="45" t="s">
        <v>57</v>
      </c>
      <c r="K627" s="47">
        <v>0</v>
      </c>
      <c r="L627" s="46">
        <v>0</v>
      </c>
      <c r="M627" s="118"/>
      <c r="N627" s="23"/>
      <c r="O627" s="23"/>
    </row>
    <row r="628" spans="1:15" s="3" customFormat="1" ht="15.6" x14ac:dyDescent="0.25">
      <c r="A628" s="108"/>
      <c r="B628" s="96"/>
      <c r="C628" s="118"/>
      <c r="D628" s="69" t="s">
        <v>10</v>
      </c>
      <c r="E628" s="48">
        <f>SUM(E621:E627)</f>
        <v>1100</v>
      </c>
      <c r="F628" s="48">
        <f t="shared" ref="F628:L628" si="276">SUM(F621:F627)</f>
        <v>0</v>
      </c>
      <c r="G628" s="48">
        <f t="shared" si="276"/>
        <v>1045</v>
      </c>
      <c r="H628" s="48">
        <f t="shared" si="276"/>
        <v>55</v>
      </c>
      <c r="I628" s="48">
        <f t="shared" si="276"/>
        <v>0</v>
      </c>
      <c r="J628" s="45" t="s">
        <v>56</v>
      </c>
      <c r="K628" s="48">
        <f t="shared" si="276"/>
        <v>0</v>
      </c>
      <c r="L628" s="49">
        <f t="shared" si="276"/>
        <v>0</v>
      </c>
      <c r="M628" s="118"/>
      <c r="N628" s="23"/>
      <c r="O628" s="23"/>
    </row>
    <row r="629" spans="1:15" s="3" customFormat="1" ht="15.6" x14ac:dyDescent="0.25">
      <c r="A629" s="108">
        <v>3</v>
      </c>
      <c r="B629" s="96" t="s">
        <v>155</v>
      </c>
      <c r="C629" s="118" t="s">
        <v>300</v>
      </c>
      <c r="D629" s="90">
        <v>2019</v>
      </c>
      <c r="E629" s="48">
        <f>SUM(F629:I629)</f>
        <v>0</v>
      </c>
      <c r="F629" s="47">
        <v>0</v>
      </c>
      <c r="G629" s="51">
        <v>0</v>
      </c>
      <c r="H629" s="51">
        <v>0</v>
      </c>
      <c r="I629" s="47">
        <v>0</v>
      </c>
      <c r="J629" s="45" t="s">
        <v>57</v>
      </c>
      <c r="K629" s="47">
        <v>0</v>
      </c>
      <c r="L629" s="46">
        <v>0</v>
      </c>
      <c r="M629" s="96" t="s">
        <v>156</v>
      </c>
      <c r="N629" s="23"/>
      <c r="O629" s="23"/>
    </row>
    <row r="630" spans="1:15" s="3" customFormat="1" ht="15.6" x14ac:dyDescent="0.25">
      <c r="A630" s="108"/>
      <c r="B630" s="96"/>
      <c r="C630" s="118"/>
      <c r="D630" s="90">
        <v>2020</v>
      </c>
      <c r="E630" s="48">
        <f t="shared" ref="E630:E634" si="277">SUM(F630:I630)</f>
        <v>0</v>
      </c>
      <c r="F630" s="47">
        <v>0</v>
      </c>
      <c r="G630" s="51">
        <v>0</v>
      </c>
      <c r="H630" s="51">
        <v>0</v>
      </c>
      <c r="I630" s="47">
        <v>0</v>
      </c>
      <c r="J630" s="45" t="s">
        <v>57</v>
      </c>
      <c r="K630" s="47">
        <v>0</v>
      </c>
      <c r="L630" s="46">
        <v>0</v>
      </c>
      <c r="M630" s="118"/>
      <c r="N630" s="23"/>
      <c r="O630" s="23"/>
    </row>
    <row r="631" spans="1:15" s="3" customFormat="1" ht="15.6" x14ac:dyDescent="0.25">
      <c r="A631" s="108"/>
      <c r="B631" s="96"/>
      <c r="C631" s="118"/>
      <c r="D631" s="90">
        <v>2021</v>
      </c>
      <c r="E631" s="48">
        <f t="shared" si="277"/>
        <v>1100</v>
      </c>
      <c r="F631" s="47">
        <v>0</v>
      </c>
      <c r="G631" s="47">
        <v>1045</v>
      </c>
      <c r="H631" s="47">
        <v>55</v>
      </c>
      <c r="I631" s="47">
        <v>0</v>
      </c>
      <c r="J631" s="45" t="s">
        <v>57</v>
      </c>
      <c r="K631" s="47">
        <v>0</v>
      </c>
      <c r="L631" s="46">
        <v>0</v>
      </c>
      <c r="M631" s="118"/>
      <c r="N631" s="23"/>
      <c r="O631" s="23"/>
    </row>
    <row r="632" spans="1:15" s="3" customFormat="1" ht="15.6" x14ac:dyDescent="0.25">
      <c r="A632" s="108"/>
      <c r="B632" s="96"/>
      <c r="C632" s="118"/>
      <c r="D632" s="90">
        <v>2022</v>
      </c>
      <c r="E632" s="48">
        <f t="shared" si="277"/>
        <v>0</v>
      </c>
      <c r="F632" s="47">
        <v>0</v>
      </c>
      <c r="G632" s="47">
        <v>0</v>
      </c>
      <c r="H632" s="47">
        <v>0</v>
      </c>
      <c r="I632" s="47">
        <v>0</v>
      </c>
      <c r="J632" s="45" t="s">
        <v>57</v>
      </c>
      <c r="K632" s="47">
        <v>0</v>
      </c>
      <c r="L632" s="46">
        <v>0</v>
      </c>
      <c r="M632" s="118"/>
      <c r="N632" s="23"/>
      <c r="O632" s="23"/>
    </row>
    <row r="633" spans="1:15" s="3" customFormat="1" ht="15.6" x14ac:dyDescent="0.25">
      <c r="A633" s="108"/>
      <c r="B633" s="96"/>
      <c r="C633" s="118"/>
      <c r="D633" s="90">
        <v>2023</v>
      </c>
      <c r="E633" s="48">
        <f t="shared" si="277"/>
        <v>0</v>
      </c>
      <c r="F633" s="47">
        <v>0</v>
      </c>
      <c r="G633" s="47">
        <v>0</v>
      </c>
      <c r="H633" s="47">
        <v>0</v>
      </c>
      <c r="I633" s="47">
        <v>0</v>
      </c>
      <c r="J633" s="45" t="s">
        <v>57</v>
      </c>
      <c r="K633" s="47">
        <v>0</v>
      </c>
      <c r="L633" s="46">
        <v>0</v>
      </c>
      <c r="M633" s="118"/>
      <c r="N633" s="23"/>
      <c r="O633" s="23"/>
    </row>
    <row r="634" spans="1:15" s="3" customFormat="1" ht="15.6" x14ac:dyDescent="0.25">
      <c r="A634" s="108"/>
      <c r="B634" s="96"/>
      <c r="C634" s="118"/>
      <c r="D634" s="90">
        <v>2024</v>
      </c>
      <c r="E634" s="48">
        <f t="shared" si="277"/>
        <v>0</v>
      </c>
      <c r="F634" s="47">
        <v>0</v>
      </c>
      <c r="G634" s="47">
        <v>0</v>
      </c>
      <c r="H634" s="47">
        <v>0</v>
      </c>
      <c r="I634" s="47">
        <v>0</v>
      </c>
      <c r="J634" s="45" t="s">
        <v>57</v>
      </c>
      <c r="K634" s="47">
        <v>0</v>
      </c>
      <c r="L634" s="46">
        <v>0</v>
      </c>
      <c r="M634" s="118"/>
      <c r="N634" s="23"/>
      <c r="O634" s="23"/>
    </row>
    <row r="635" spans="1:15" s="3" customFormat="1" ht="15.6" x14ac:dyDescent="0.25">
      <c r="A635" s="108"/>
      <c r="B635" s="96"/>
      <c r="C635" s="118"/>
      <c r="D635" s="90" t="s">
        <v>33</v>
      </c>
      <c r="E635" s="48">
        <f>F635+G635+H635+I635</f>
        <v>0</v>
      </c>
      <c r="F635" s="47">
        <v>0</v>
      </c>
      <c r="G635" s="47">
        <v>0</v>
      </c>
      <c r="H635" s="47">
        <v>0</v>
      </c>
      <c r="I635" s="47">
        <v>0</v>
      </c>
      <c r="J635" s="45" t="s">
        <v>57</v>
      </c>
      <c r="K635" s="47">
        <v>0</v>
      </c>
      <c r="L635" s="46">
        <v>0</v>
      </c>
      <c r="M635" s="118"/>
      <c r="N635" s="23"/>
      <c r="O635" s="23"/>
    </row>
    <row r="636" spans="1:15" s="3" customFormat="1" ht="15.6" x14ac:dyDescent="0.25">
      <c r="A636" s="108"/>
      <c r="B636" s="96"/>
      <c r="C636" s="118"/>
      <c r="D636" s="69" t="s">
        <v>10</v>
      </c>
      <c r="E636" s="48">
        <f>SUM(E629:E635)</f>
        <v>1100</v>
      </c>
      <c r="F636" s="48">
        <f t="shared" ref="F636:L636" si="278">SUM(F629:F635)</f>
        <v>0</v>
      </c>
      <c r="G636" s="48">
        <f t="shared" si="278"/>
        <v>1045</v>
      </c>
      <c r="H636" s="48">
        <f t="shared" si="278"/>
        <v>55</v>
      </c>
      <c r="I636" s="48">
        <f t="shared" si="278"/>
        <v>0</v>
      </c>
      <c r="J636" s="45" t="s">
        <v>56</v>
      </c>
      <c r="K636" s="48">
        <f t="shared" si="278"/>
        <v>0</v>
      </c>
      <c r="L636" s="49">
        <f t="shared" si="278"/>
        <v>0</v>
      </c>
      <c r="M636" s="118"/>
      <c r="N636" s="23"/>
      <c r="O636" s="23"/>
    </row>
    <row r="637" spans="1:15" s="3" customFormat="1" ht="15.6" x14ac:dyDescent="0.25">
      <c r="A637" s="108">
        <v>4</v>
      </c>
      <c r="B637" s="96" t="s">
        <v>163</v>
      </c>
      <c r="C637" s="118" t="s">
        <v>300</v>
      </c>
      <c r="D637" s="90">
        <v>2019</v>
      </c>
      <c r="E637" s="48">
        <f>SUM(F637:I637)</f>
        <v>0</v>
      </c>
      <c r="F637" s="47">
        <v>0</v>
      </c>
      <c r="G637" s="51">
        <v>0</v>
      </c>
      <c r="H637" s="51">
        <v>0</v>
      </c>
      <c r="I637" s="47">
        <v>0</v>
      </c>
      <c r="J637" s="45" t="s">
        <v>57</v>
      </c>
      <c r="K637" s="47">
        <v>0</v>
      </c>
      <c r="L637" s="46">
        <v>0</v>
      </c>
      <c r="M637" s="96" t="s">
        <v>164</v>
      </c>
      <c r="N637" s="23"/>
      <c r="O637" s="23"/>
    </row>
    <row r="638" spans="1:15" s="3" customFormat="1" ht="15.6" x14ac:dyDescent="0.25">
      <c r="A638" s="108"/>
      <c r="B638" s="96"/>
      <c r="C638" s="118"/>
      <c r="D638" s="90">
        <v>2020</v>
      </c>
      <c r="E638" s="48">
        <f t="shared" ref="E638:E642" si="279">SUM(F638:I638)</f>
        <v>0</v>
      </c>
      <c r="F638" s="47">
        <v>0</v>
      </c>
      <c r="G638" s="51">
        <v>0</v>
      </c>
      <c r="H638" s="51">
        <v>0</v>
      </c>
      <c r="I638" s="47">
        <v>0</v>
      </c>
      <c r="J638" s="45" t="s">
        <v>57</v>
      </c>
      <c r="K638" s="47">
        <v>0</v>
      </c>
      <c r="L638" s="46">
        <v>0</v>
      </c>
      <c r="M638" s="118"/>
      <c r="N638" s="23"/>
      <c r="O638" s="23"/>
    </row>
    <row r="639" spans="1:15" s="3" customFormat="1" ht="15.6" x14ac:dyDescent="0.25">
      <c r="A639" s="108"/>
      <c r="B639" s="96"/>
      <c r="C639" s="118"/>
      <c r="D639" s="90">
        <v>2021</v>
      </c>
      <c r="E639" s="48">
        <f t="shared" si="279"/>
        <v>0</v>
      </c>
      <c r="F639" s="47">
        <v>0</v>
      </c>
      <c r="G639" s="47">
        <v>0</v>
      </c>
      <c r="H639" s="47">
        <v>0</v>
      </c>
      <c r="I639" s="47">
        <v>0</v>
      </c>
      <c r="J639" s="45" t="s">
        <v>57</v>
      </c>
      <c r="K639" s="47">
        <v>0</v>
      </c>
      <c r="L639" s="46">
        <v>0</v>
      </c>
      <c r="M639" s="118"/>
      <c r="N639" s="23"/>
      <c r="O639" s="23"/>
    </row>
    <row r="640" spans="1:15" s="3" customFormat="1" ht="15.6" x14ac:dyDescent="0.25">
      <c r="A640" s="108"/>
      <c r="B640" s="96"/>
      <c r="C640" s="118"/>
      <c r="D640" s="90">
        <v>2022</v>
      </c>
      <c r="E640" s="48">
        <f t="shared" si="279"/>
        <v>1100</v>
      </c>
      <c r="F640" s="47">
        <v>0</v>
      </c>
      <c r="G640" s="47">
        <v>1045</v>
      </c>
      <c r="H640" s="47">
        <v>55</v>
      </c>
      <c r="I640" s="47">
        <v>0</v>
      </c>
      <c r="J640" s="45" t="s">
        <v>57</v>
      </c>
      <c r="K640" s="47">
        <v>0</v>
      </c>
      <c r="L640" s="46">
        <v>0</v>
      </c>
      <c r="M640" s="118"/>
      <c r="N640" s="23"/>
      <c r="O640" s="23"/>
    </row>
    <row r="641" spans="1:15" s="3" customFormat="1" ht="15.6" x14ac:dyDescent="0.25">
      <c r="A641" s="108"/>
      <c r="B641" s="96"/>
      <c r="C641" s="118"/>
      <c r="D641" s="90">
        <v>2023</v>
      </c>
      <c r="E641" s="48">
        <f t="shared" si="279"/>
        <v>0</v>
      </c>
      <c r="F641" s="47">
        <v>0</v>
      </c>
      <c r="G641" s="47">
        <v>0</v>
      </c>
      <c r="H641" s="47">
        <v>0</v>
      </c>
      <c r="I641" s="47">
        <v>0</v>
      </c>
      <c r="J641" s="45" t="s">
        <v>57</v>
      </c>
      <c r="K641" s="47">
        <v>0</v>
      </c>
      <c r="L641" s="46">
        <v>0</v>
      </c>
      <c r="M641" s="118"/>
      <c r="N641" s="23"/>
      <c r="O641" s="23"/>
    </row>
    <row r="642" spans="1:15" s="3" customFormat="1" ht="15.6" x14ac:dyDescent="0.25">
      <c r="A642" s="108"/>
      <c r="B642" s="96"/>
      <c r="C642" s="118"/>
      <c r="D642" s="90">
        <v>2024</v>
      </c>
      <c r="E642" s="48">
        <f t="shared" si="279"/>
        <v>0</v>
      </c>
      <c r="F642" s="47">
        <v>0</v>
      </c>
      <c r="G642" s="47">
        <v>0</v>
      </c>
      <c r="H642" s="47">
        <v>0</v>
      </c>
      <c r="I642" s="47">
        <v>0</v>
      </c>
      <c r="J642" s="45" t="s">
        <v>57</v>
      </c>
      <c r="K642" s="47">
        <v>0</v>
      </c>
      <c r="L642" s="46">
        <v>0</v>
      </c>
      <c r="M642" s="118"/>
      <c r="N642" s="23"/>
      <c r="O642" s="23"/>
    </row>
    <row r="643" spans="1:15" s="3" customFormat="1" ht="15.6" x14ac:dyDescent="0.25">
      <c r="A643" s="108"/>
      <c r="B643" s="96"/>
      <c r="C643" s="118"/>
      <c r="D643" s="90" t="s">
        <v>33</v>
      </c>
      <c r="E643" s="48">
        <f>F643+G643+H643+I643</f>
        <v>0</v>
      </c>
      <c r="F643" s="47">
        <v>0</v>
      </c>
      <c r="G643" s="47">
        <v>0</v>
      </c>
      <c r="H643" s="47">
        <v>0</v>
      </c>
      <c r="I643" s="47">
        <v>0</v>
      </c>
      <c r="J643" s="45" t="s">
        <v>57</v>
      </c>
      <c r="K643" s="47">
        <v>0</v>
      </c>
      <c r="L643" s="46">
        <v>0</v>
      </c>
      <c r="M643" s="118"/>
      <c r="N643" s="23"/>
      <c r="O643" s="23"/>
    </row>
    <row r="644" spans="1:15" s="3" customFormat="1" ht="15.6" x14ac:dyDescent="0.25">
      <c r="A644" s="108"/>
      <c r="B644" s="96"/>
      <c r="C644" s="118"/>
      <c r="D644" s="69" t="s">
        <v>10</v>
      </c>
      <c r="E644" s="48">
        <f>SUM(E637:E643)</f>
        <v>1100</v>
      </c>
      <c r="F644" s="48">
        <f t="shared" ref="F644:L644" si="280">SUM(F637:F643)</f>
        <v>0</v>
      </c>
      <c r="G644" s="48">
        <f t="shared" si="280"/>
        <v>1045</v>
      </c>
      <c r="H644" s="48">
        <f t="shared" si="280"/>
        <v>55</v>
      </c>
      <c r="I644" s="48">
        <f t="shared" si="280"/>
        <v>0</v>
      </c>
      <c r="J644" s="45" t="s">
        <v>56</v>
      </c>
      <c r="K644" s="48">
        <f t="shared" si="280"/>
        <v>0</v>
      </c>
      <c r="L644" s="49">
        <f t="shared" si="280"/>
        <v>0</v>
      </c>
      <c r="M644" s="118"/>
      <c r="N644" s="23"/>
      <c r="O644" s="23"/>
    </row>
    <row r="645" spans="1:15" s="3" customFormat="1" ht="15.6" x14ac:dyDescent="0.25">
      <c r="A645" s="108">
        <v>5</v>
      </c>
      <c r="B645" s="96" t="s">
        <v>159</v>
      </c>
      <c r="C645" s="118" t="s">
        <v>300</v>
      </c>
      <c r="D645" s="90">
        <v>2019</v>
      </c>
      <c r="E645" s="48">
        <f>SUM(F645:I645)</f>
        <v>500</v>
      </c>
      <c r="F645" s="47">
        <v>0</v>
      </c>
      <c r="G645" s="51">
        <v>0</v>
      </c>
      <c r="H645" s="51">
        <v>500</v>
      </c>
      <c r="I645" s="47">
        <v>0</v>
      </c>
      <c r="J645" s="45" t="s">
        <v>57</v>
      </c>
      <c r="K645" s="47">
        <v>0</v>
      </c>
      <c r="L645" s="46">
        <v>0</v>
      </c>
      <c r="M645" s="96" t="s">
        <v>157</v>
      </c>
      <c r="N645" s="23"/>
      <c r="O645" s="23"/>
    </row>
    <row r="646" spans="1:15" s="3" customFormat="1" ht="15.6" x14ac:dyDescent="0.25">
      <c r="A646" s="108"/>
      <c r="B646" s="96"/>
      <c r="C646" s="118"/>
      <c r="D646" s="90">
        <v>2020</v>
      </c>
      <c r="E646" s="48">
        <f t="shared" ref="E646:E650" si="281">SUM(F646:I646)</f>
        <v>5000</v>
      </c>
      <c r="F646" s="47">
        <v>0</v>
      </c>
      <c r="G646" s="51">
        <v>4750</v>
      </c>
      <c r="H646" s="51">
        <v>250</v>
      </c>
      <c r="I646" s="47">
        <v>0</v>
      </c>
      <c r="J646" s="45" t="s">
        <v>57</v>
      </c>
      <c r="K646" s="47">
        <v>0</v>
      </c>
      <c r="L646" s="46">
        <v>0</v>
      </c>
      <c r="M646" s="118"/>
      <c r="N646" s="23"/>
      <c r="O646" s="23"/>
    </row>
    <row r="647" spans="1:15" s="3" customFormat="1" ht="15.6" x14ac:dyDescent="0.25">
      <c r="A647" s="108"/>
      <c r="B647" s="96"/>
      <c r="C647" s="118"/>
      <c r="D647" s="90">
        <v>2021</v>
      </c>
      <c r="E647" s="48">
        <f t="shared" si="281"/>
        <v>0</v>
      </c>
      <c r="F647" s="47">
        <v>0</v>
      </c>
      <c r="G647" s="47">
        <v>0</v>
      </c>
      <c r="H647" s="47">
        <v>0</v>
      </c>
      <c r="I647" s="47">
        <v>0</v>
      </c>
      <c r="J647" s="45" t="s">
        <v>57</v>
      </c>
      <c r="K647" s="47">
        <v>0</v>
      </c>
      <c r="L647" s="46">
        <v>0</v>
      </c>
      <c r="M647" s="118"/>
      <c r="N647" s="23"/>
      <c r="O647" s="23"/>
    </row>
    <row r="648" spans="1:15" s="3" customFormat="1" ht="15.6" x14ac:dyDescent="0.25">
      <c r="A648" s="108"/>
      <c r="B648" s="96"/>
      <c r="C648" s="118"/>
      <c r="D648" s="90">
        <v>2022</v>
      </c>
      <c r="E648" s="48">
        <f t="shared" si="281"/>
        <v>0</v>
      </c>
      <c r="F648" s="47">
        <v>0</v>
      </c>
      <c r="G648" s="47">
        <v>0</v>
      </c>
      <c r="H648" s="47">
        <v>0</v>
      </c>
      <c r="I648" s="47">
        <v>0</v>
      </c>
      <c r="J648" s="45" t="s">
        <v>57</v>
      </c>
      <c r="K648" s="47">
        <v>0</v>
      </c>
      <c r="L648" s="46">
        <v>0</v>
      </c>
      <c r="M648" s="118"/>
      <c r="N648" s="23"/>
      <c r="O648" s="23"/>
    </row>
    <row r="649" spans="1:15" s="3" customFormat="1" ht="15.6" x14ac:dyDescent="0.25">
      <c r="A649" s="108"/>
      <c r="B649" s="96"/>
      <c r="C649" s="118"/>
      <c r="D649" s="90">
        <v>2023</v>
      </c>
      <c r="E649" s="48">
        <f t="shared" si="281"/>
        <v>0</v>
      </c>
      <c r="F649" s="47">
        <v>0</v>
      </c>
      <c r="G649" s="47">
        <v>0</v>
      </c>
      <c r="H649" s="47">
        <v>0</v>
      </c>
      <c r="I649" s="47">
        <v>0</v>
      </c>
      <c r="J649" s="45" t="s">
        <v>57</v>
      </c>
      <c r="K649" s="47">
        <v>0</v>
      </c>
      <c r="L649" s="46">
        <v>0</v>
      </c>
      <c r="M649" s="118"/>
      <c r="N649" s="23"/>
      <c r="O649" s="23"/>
    </row>
    <row r="650" spans="1:15" s="3" customFormat="1" ht="15.6" x14ac:dyDescent="0.25">
      <c r="A650" s="108"/>
      <c r="B650" s="96"/>
      <c r="C650" s="118"/>
      <c r="D650" s="90">
        <v>2024</v>
      </c>
      <c r="E650" s="48">
        <f t="shared" si="281"/>
        <v>0</v>
      </c>
      <c r="F650" s="47">
        <v>0</v>
      </c>
      <c r="G650" s="47">
        <v>0</v>
      </c>
      <c r="H650" s="47">
        <v>0</v>
      </c>
      <c r="I650" s="47">
        <v>0</v>
      </c>
      <c r="J650" s="45" t="s">
        <v>57</v>
      </c>
      <c r="K650" s="47">
        <v>0</v>
      </c>
      <c r="L650" s="46">
        <v>0</v>
      </c>
      <c r="M650" s="118"/>
      <c r="N650" s="23"/>
      <c r="O650" s="23"/>
    </row>
    <row r="651" spans="1:15" s="3" customFormat="1" ht="15.6" x14ac:dyDescent="0.25">
      <c r="A651" s="108"/>
      <c r="B651" s="96"/>
      <c r="C651" s="118"/>
      <c r="D651" s="90" t="s">
        <v>33</v>
      </c>
      <c r="E651" s="48">
        <f>F651+G651+H651+I651</f>
        <v>0</v>
      </c>
      <c r="F651" s="47">
        <v>0</v>
      </c>
      <c r="G651" s="47">
        <v>0</v>
      </c>
      <c r="H651" s="47">
        <v>0</v>
      </c>
      <c r="I651" s="47">
        <v>0</v>
      </c>
      <c r="J651" s="45" t="s">
        <v>57</v>
      </c>
      <c r="K651" s="47">
        <v>0</v>
      </c>
      <c r="L651" s="46">
        <v>0</v>
      </c>
      <c r="M651" s="118"/>
      <c r="N651" s="23"/>
      <c r="O651" s="23"/>
    </row>
    <row r="652" spans="1:15" s="3" customFormat="1" ht="15.6" x14ac:dyDescent="0.25">
      <c r="A652" s="108"/>
      <c r="B652" s="96"/>
      <c r="C652" s="118"/>
      <c r="D652" s="69" t="s">
        <v>10</v>
      </c>
      <c r="E652" s="48">
        <f>SUM(E645:E651)</f>
        <v>5500</v>
      </c>
      <c r="F652" s="48">
        <f t="shared" ref="F652:L652" si="282">SUM(F645:F651)</f>
        <v>0</v>
      </c>
      <c r="G652" s="48">
        <f t="shared" si="282"/>
        <v>4750</v>
      </c>
      <c r="H652" s="48">
        <f t="shared" si="282"/>
        <v>750</v>
      </c>
      <c r="I652" s="48">
        <f t="shared" si="282"/>
        <v>0</v>
      </c>
      <c r="J652" s="45" t="s">
        <v>56</v>
      </c>
      <c r="K652" s="48">
        <f t="shared" si="282"/>
        <v>0</v>
      </c>
      <c r="L652" s="49">
        <f t="shared" si="282"/>
        <v>0</v>
      </c>
      <c r="M652" s="118"/>
      <c r="N652" s="23"/>
      <c r="O652" s="23"/>
    </row>
    <row r="653" spans="1:15" s="3" customFormat="1" ht="15.6" x14ac:dyDescent="0.25">
      <c r="A653" s="108">
        <v>6</v>
      </c>
      <c r="B653" s="96" t="s">
        <v>158</v>
      </c>
      <c r="C653" s="118" t="s">
        <v>300</v>
      </c>
      <c r="D653" s="90">
        <v>2019</v>
      </c>
      <c r="E653" s="48">
        <f>SUM(F653:I653)</f>
        <v>0</v>
      </c>
      <c r="F653" s="47">
        <v>0</v>
      </c>
      <c r="G653" s="51">
        <v>0</v>
      </c>
      <c r="H653" s="51">
        <v>0</v>
      </c>
      <c r="I653" s="47">
        <v>0</v>
      </c>
      <c r="J653" s="45" t="s">
        <v>57</v>
      </c>
      <c r="K653" s="47">
        <v>0</v>
      </c>
      <c r="L653" s="46">
        <v>0</v>
      </c>
      <c r="M653" s="96" t="s">
        <v>160</v>
      </c>
      <c r="N653" s="23"/>
      <c r="O653" s="23"/>
    </row>
    <row r="654" spans="1:15" s="3" customFormat="1" ht="15.6" x14ac:dyDescent="0.25">
      <c r="A654" s="108"/>
      <c r="B654" s="96"/>
      <c r="C654" s="118"/>
      <c r="D654" s="90">
        <v>2020</v>
      </c>
      <c r="E654" s="48">
        <f t="shared" ref="E654:E659" si="283">SUM(F654:I654)</f>
        <v>0</v>
      </c>
      <c r="F654" s="47">
        <v>0</v>
      </c>
      <c r="G654" s="51">
        <v>0</v>
      </c>
      <c r="H654" s="51">
        <v>0</v>
      </c>
      <c r="I654" s="47">
        <v>0</v>
      </c>
      <c r="J654" s="45" t="s">
        <v>57</v>
      </c>
      <c r="K654" s="47">
        <v>0</v>
      </c>
      <c r="L654" s="46">
        <v>0</v>
      </c>
      <c r="M654" s="118"/>
      <c r="N654" s="23"/>
      <c r="O654" s="23"/>
    </row>
    <row r="655" spans="1:15" s="3" customFormat="1" ht="15.6" x14ac:dyDescent="0.25">
      <c r="A655" s="108"/>
      <c r="B655" s="96"/>
      <c r="C655" s="118"/>
      <c r="D655" s="90">
        <v>2021</v>
      </c>
      <c r="E655" s="48">
        <f t="shared" si="283"/>
        <v>1200</v>
      </c>
      <c r="F655" s="47">
        <v>0</v>
      </c>
      <c r="G655" s="47">
        <v>1140</v>
      </c>
      <c r="H655" s="47">
        <v>60</v>
      </c>
      <c r="I655" s="47">
        <v>0</v>
      </c>
      <c r="J655" s="45" t="s">
        <v>57</v>
      </c>
      <c r="K655" s="47">
        <v>0</v>
      </c>
      <c r="L655" s="46">
        <v>0</v>
      </c>
      <c r="M655" s="118"/>
      <c r="N655" s="23"/>
      <c r="O655" s="23"/>
    </row>
    <row r="656" spans="1:15" s="3" customFormat="1" ht="15.6" x14ac:dyDescent="0.25">
      <c r="A656" s="108"/>
      <c r="B656" s="96"/>
      <c r="C656" s="118"/>
      <c r="D656" s="90">
        <v>2022</v>
      </c>
      <c r="E656" s="48">
        <f t="shared" si="283"/>
        <v>0</v>
      </c>
      <c r="F656" s="47">
        <v>0</v>
      </c>
      <c r="G656" s="47">
        <v>0</v>
      </c>
      <c r="H656" s="47">
        <v>0</v>
      </c>
      <c r="I656" s="47">
        <v>0</v>
      </c>
      <c r="J656" s="45" t="s">
        <v>57</v>
      </c>
      <c r="K656" s="47">
        <v>0</v>
      </c>
      <c r="L656" s="46">
        <v>0</v>
      </c>
      <c r="M656" s="118"/>
      <c r="N656" s="23"/>
      <c r="O656" s="23"/>
    </row>
    <row r="657" spans="1:15" s="3" customFormat="1" ht="15.6" x14ac:dyDescent="0.25">
      <c r="A657" s="108"/>
      <c r="B657" s="96"/>
      <c r="C657" s="118"/>
      <c r="D657" s="90">
        <v>2023</v>
      </c>
      <c r="E657" s="48">
        <f t="shared" si="283"/>
        <v>0</v>
      </c>
      <c r="F657" s="47">
        <v>0</v>
      </c>
      <c r="G657" s="47">
        <v>0</v>
      </c>
      <c r="H657" s="47">
        <v>0</v>
      </c>
      <c r="I657" s="47">
        <v>0</v>
      </c>
      <c r="J657" s="45" t="s">
        <v>57</v>
      </c>
      <c r="K657" s="47">
        <v>0</v>
      </c>
      <c r="L657" s="46">
        <v>0</v>
      </c>
      <c r="M657" s="118"/>
      <c r="N657" s="23"/>
      <c r="O657" s="23"/>
    </row>
    <row r="658" spans="1:15" s="3" customFormat="1" ht="15.6" x14ac:dyDescent="0.25">
      <c r="A658" s="108"/>
      <c r="B658" s="96"/>
      <c r="C658" s="118"/>
      <c r="D658" s="90">
        <v>2024</v>
      </c>
      <c r="E658" s="48">
        <f t="shared" si="283"/>
        <v>0</v>
      </c>
      <c r="F658" s="47">
        <v>0</v>
      </c>
      <c r="G658" s="47">
        <v>0</v>
      </c>
      <c r="H658" s="47">
        <v>0</v>
      </c>
      <c r="I658" s="47">
        <v>0</v>
      </c>
      <c r="J658" s="45" t="s">
        <v>57</v>
      </c>
      <c r="K658" s="47">
        <v>0</v>
      </c>
      <c r="L658" s="46">
        <v>0</v>
      </c>
      <c r="M658" s="118"/>
      <c r="N658" s="23"/>
      <c r="O658" s="23"/>
    </row>
    <row r="659" spans="1:15" s="3" customFormat="1" ht="15.6" x14ac:dyDescent="0.25">
      <c r="A659" s="108"/>
      <c r="B659" s="96"/>
      <c r="C659" s="118"/>
      <c r="D659" s="90" t="s">
        <v>33</v>
      </c>
      <c r="E659" s="48">
        <f t="shared" si="283"/>
        <v>0</v>
      </c>
      <c r="F659" s="47">
        <v>0</v>
      </c>
      <c r="G659" s="47">
        <v>0</v>
      </c>
      <c r="H659" s="47">
        <v>0</v>
      </c>
      <c r="I659" s="47">
        <v>0</v>
      </c>
      <c r="J659" s="45" t="s">
        <v>57</v>
      </c>
      <c r="K659" s="47">
        <v>0</v>
      </c>
      <c r="L659" s="46">
        <v>0</v>
      </c>
      <c r="M659" s="118"/>
      <c r="N659" s="23"/>
      <c r="O659" s="23"/>
    </row>
    <row r="660" spans="1:15" s="3" customFormat="1" ht="15.6" x14ac:dyDescent="0.25">
      <c r="A660" s="108"/>
      <c r="B660" s="96"/>
      <c r="C660" s="118"/>
      <c r="D660" s="69" t="s">
        <v>10</v>
      </c>
      <c r="E660" s="48">
        <f>SUM(E653:E659)</f>
        <v>1200</v>
      </c>
      <c r="F660" s="48">
        <f t="shared" ref="F660:L660" si="284">SUM(F653:F659)</f>
        <v>0</v>
      </c>
      <c r="G660" s="48">
        <f t="shared" si="284"/>
        <v>1140</v>
      </c>
      <c r="H660" s="48">
        <f t="shared" si="284"/>
        <v>60</v>
      </c>
      <c r="I660" s="48">
        <f t="shared" si="284"/>
        <v>0</v>
      </c>
      <c r="J660" s="45" t="s">
        <v>56</v>
      </c>
      <c r="K660" s="48">
        <f t="shared" si="284"/>
        <v>0</v>
      </c>
      <c r="L660" s="49">
        <f t="shared" si="284"/>
        <v>0</v>
      </c>
      <c r="M660" s="118"/>
      <c r="N660" s="23"/>
      <c r="O660" s="23"/>
    </row>
    <row r="661" spans="1:15" s="3" customFormat="1" ht="15.6" x14ac:dyDescent="0.25">
      <c r="A661" s="108">
        <v>7</v>
      </c>
      <c r="B661" s="96" t="s">
        <v>161</v>
      </c>
      <c r="C661" s="118" t="s">
        <v>300</v>
      </c>
      <c r="D661" s="90">
        <v>2019</v>
      </c>
      <c r="E661" s="48">
        <f>SUM(F661:I661)</f>
        <v>0</v>
      </c>
      <c r="F661" s="47">
        <v>0</v>
      </c>
      <c r="G661" s="51">
        <v>0</v>
      </c>
      <c r="H661" s="51">
        <v>0</v>
      </c>
      <c r="I661" s="47">
        <v>0</v>
      </c>
      <c r="J661" s="45" t="s">
        <v>57</v>
      </c>
      <c r="K661" s="47">
        <v>0</v>
      </c>
      <c r="L661" s="46">
        <v>0</v>
      </c>
      <c r="M661" s="96" t="s">
        <v>162</v>
      </c>
      <c r="N661" s="23"/>
      <c r="O661" s="23"/>
    </row>
    <row r="662" spans="1:15" s="3" customFormat="1" ht="15.6" x14ac:dyDescent="0.25">
      <c r="A662" s="108"/>
      <c r="B662" s="96"/>
      <c r="C662" s="118"/>
      <c r="D662" s="90">
        <v>2020</v>
      </c>
      <c r="E662" s="48">
        <f t="shared" ref="E662:E667" si="285">SUM(F662:I662)</f>
        <v>0</v>
      </c>
      <c r="F662" s="47">
        <v>0</v>
      </c>
      <c r="G662" s="51">
        <v>0</v>
      </c>
      <c r="H662" s="51">
        <v>0</v>
      </c>
      <c r="I662" s="47">
        <v>0</v>
      </c>
      <c r="J662" s="45" t="s">
        <v>57</v>
      </c>
      <c r="K662" s="47">
        <v>0</v>
      </c>
      <c r="L662" s="46">
        <v>0</v>
      </c>
      <c r="M662" s="118"/>
      <c r="N662" s="23"/>
      <c r="O662" s="23"/>
    </row>
    <row r="663" spans="1:15" s="3" customFormat="1" ht="15.6" x14ac:dyDescent="0.25">
      <c r="A663" s="108"/>
      <c r="B663" s="96"/>
      <c r="C663" s="118"/>
      <c r="D663" s="90">
        <v>2021</v>
      </c>
      <c r="E663" s="48">
        <f t="shared" si="285"/>
        <v>1200</v>
      </c>
      <c r="F663" s="47">
        <v>0</v>
      </c>
      <c r="G663" s="47">
        <v>1140</v>
      </c>
      <c r="H663" s="47">
        <v>60</v>
      </c>
      <c r="I663" s="47">
        <v>0</v>
      </c>
      <c r="J663" s="45" t="s">
        <v>57</v>
      </c>
      <c r="K663" s="47">
        <v>0</v>
      </c>
      <c r="L663" s="46">
        <v>0</v>
      </c>
      <c r="M663" s="118"/>
      <c r="N663" s="23"/>
      <c r="O663" s="23"/>
    </row>
    <row r="664" spans="1:15" s="3" customFormat="1" ht="15.6" x14ac:dyDescent="0.25">
      <c r="A664" s="108"/>
      <c r="B664" s="96"/>
      <c r="C664" s="118"/>
      <c r="D664" s="90">
        <v>2022</v>
      </c>
      <c r="E664" s="48">
        <f t="shared" si="285"/>
        <v>0</v>
      </c>
      <c r="F664" s="47">
        <v>0</v>
      </c>
      <c r="G664" s="47">
        <v>0</v>
      </c>
      <c r="H664" s="47">
        <v>0</v>
      </c>
      <c r="I664" s="47">
        <v>0</v>
      </c>
      <c r="J664" s="45" t="s">
        <v>57</v>
      </c>
      <c r="K664" s="47">
        <v>0</v>
      </c>
      <c r="L664" s="46">
        <v>0</v>
      </c>
      <c r="M664" s="118"/>
      <c r="N664" s="23"/>
      <c r="O664" s="23"/>
    </row>
    <row r="665" spans="1:15" s="3" customFormat="1" ht="15.6" x14ac:dyDescent="0.25">
      <c r="A665" s="108"/>
      <c r="B665" s="96"/>
      <c r="C665" s="118"/>
      <c r="D665" s="90">
        <v>2023</v>
      </c>
      <c r="E665" s="48">
        <f t="shared" si="285"/>
        <v>0</v>
      </c>
      <c r="F665" s="47">
        <v>0</v>
      </c>
      <c r="G665" s="47">
        <v>0</v>
      </c>
      <c r="H665" s="47">
        <v>0</v>
      </c>
      <c r="I665" s="47">
        <v>0</v>
      </c>
      <c r="J665" s="45" t="s">
        <v>57</v>
      </c>
      <c r="K665" s="47">
        <v>0</v>
      </c>
      <c r="L665" s="46">
        <v>0</v>
      </c>
      <c r="M665" s="118"/>
      <c r="N665" s="23"/>
      <c r="O665" s="23"/>
    </row>
    <row r="666" spans="1:15" s="3" customFormat="1" ht="15.6" x14ac:dyDescent="0.25">
      <c r="A666" s="108"/>
      <c r="B666" s="96"/>
      <c r="C666" s="118"/>
      <c r="D666" s="90">
        <v>2024</v>
      </c>
      <c r="E666" s="48">
        <f t="shared" si="285"/>
        <v>0</v>
      </c>
      <c r="F666" s="47">
        <v>0</v>
      </c>
      <c r="G666" s="47">
        <v>0</v>
      </c>
      <c r="H666" s="47">
        <v>0</v>
      </c>
      <c r="I666" s="47">
        <v>0</v>
      </c>
      <c r="J666" s="45" t="s">
        <v>57</v>
      </c>
      <c r="K666" s="47">
        <v>0</v>
      </c>
      <c r="L666" s="46">
        <v>0</v>
      </c>
      <c r="M666" s="118"/>
      <c r="N666" s="23"/>
      <c r="O666" s="23"/>
    </row>
    <row r="667" spans="1:15" s="3" customFormat="1" ht="15.6" x14ac:dyDescent="0.25">
      <c r="A667" s="108"/>
      <c r="B667" s="96"/>
      <c r="C667" s="118"/>
      <c r="D667" s="90" t="s">
        <v>33</v>
      </c>
      <c r="E667" s="48">
        <f t="shared" si="285"/>
        <v>0</v>
      </c>
      <c r="F667" s="47">
        <v>0</v>
      </c>
      <c r="G667" s="47">
        <v>0</v>
      </c>
      <c r="H667" s="47">
        <v>0</v>
      </c>
      <c r="I667" s="47">
        <v>0</v>
      </c>
      <c r="J667" s="45" t="s">
        <v>57</v>
      </c>
      <c r="K667" s="47">
        <v>0</v>
      </c>
      <c r="L667" s="46">
        <v>0</v>
      </c>
      <c r="M667" s="118"/>
      <c r="N667" s="23"/>
      <c r="O667" s="23"/>
    </row>
    <row r="668" spans="1:15" s="3" customFormat="1" ht="15.6" x14ac:dyDescent="0.25">
      <c r="A668" s="108"/>
      <c r="B668" s="96"/>
      <c r="C668" s="118"/>
      <c r="D668" s="69" t="s">
        <v>10</v>
      </c>
      <c r="E668" s="48">
        <f>SUM(E661:E667)</f>
        <v>1200</v>
      </c>
      <c r="F668" s="48">
        <f t="shared" ref="F668:L668" si="286">SUM(F661:F667)</f>
        <v>0</v>
      </c>
      <c r="G668" s="48">
        <f t="shared" si="286"/>
        <v>1140</v>
      </c>
      <c r="H668" s="48">
        <f t="shared" si="286"/>
        <v>60</v>
      </c>
      <c r="I668" s="48">
        <f t="shared" si="286"/>
        <v>0</v>
      </c>
      <c r="J668" s="45" t="s">
        <v>56</v>
      </c>
      <c r="K668" s="48">
        <f t="shared" si="286"/>
        <v>0</v>
      </c>
      <c r="L668" s="49">
        <f t="shared" si="286"/>
        <v>0</v>
      </c>
      <c r="M668" s="118"/>
      <c r="N668" s="23"/>
      <c r="O668" s="23"/>
    </row>
    <row r="669" spans="1:15" s="3" customFormat="1" ht="15.6" x14ac:dyDescent="0.25">
      <c r="A669" s="108">
        <v>8</v>
      </c>
      <c r="B669" s="96" t="s">
        <v>165</v>
      </c>
      <c r="C669" s="118" t="s">
        <v>300</v>
      </c>
      <c r="D669" s="90">
        <v>2019</v>
      </c>
      <c r="E669" s="48">
        <f>SUM(F669:I669)</f>
        <v>0</v>
      </c>
      <c r="F669" s="47">
        <v>0</v>
      </c>
      <c r="G669" s="51">
        <v>0</v>
      </c>
      <c r="H669" s="51">
        <v>0</v>
      </c>
      <c r="I669" s="47">
        <v>0</v>
      </c>
      <c r="J669" s="45" t="s">
        <v>57</v>
      </c>
      <c r="K669" s="47">
        <v>0</v>
      </c>
      <c r="L669" s="46">
        <v>0</v>
      </c>
      <c r="M669" s="96" t="s">
        <v>156</v>
      </c>
      <c r="N669" s="23"/>
      <c r="O669" s="23"/>
    </row>
    <row r="670" spans="1:15" s="3" customFormat="1" ht="15.6" x14ac:dyDescent="0.25">
      <c r="A670" s="108"/>
      <c r="B670" s="96"/>
      <c r="C670" s="118"/>
      <c r="D670" s="90">
        <v>2020</v>
      </c>
      <c r="E670" s="48">
        <f t="shared" ref="E670:E675" si="287">SUM(F670:I670)</f>
        <v>0</v>
      </c>
      <c r="F670" s="47">
        <v>0</v>
      </c>
      <c r="G670" s="51">
        <v>0</v>
      </c>
      <c r="H670" s="51">
        <v>0</v>
      </c>
      <c r="I670" s="47">
        <v>0</v>
      </c>
      <c r="J670" s="45" t="s">
        <v>57</v>
      </c>
      <c r="K670" s="47">
        <v>0</v>
      </c>
      <c r="L670" s="46">
        <v>0</v>
      </c>
      <c r="M670" s="118"/>
      <c r="N670" s="23"/>
      <c r="O670" s="23"/>
    </row>
    <row r="671" spans="1:15" s="3" customFormat="1" ht="15.6" x14ac:dyDescent="0.25">
      <c r="A671" s="108"/>
      <c r="B671" s="96"/>
      <c r="C671" s="118"/>
      <c r="D671" s="90">
        <v>2021</v>
      </c>
      <c r="E671" s="48">
        <f t="shared" si="287"/>
        <v>0</v>
      </c>
      <c r="F671" s="47">
        <v>0</v>
      </c>
      <c r="G671" s="47">
        <v>0</v>
      </c>
      <c r="H671" s="47">
        <v>0</v>
      </c>
      <c r="I671" s="47">
        <v>0</v>
      </c>
      <c r="J671" s="45" t="s">
        <v>57</v>
      </c>
      <c r="K671" s="47">
        <v>0</v>
      </c>
      <c r="L671" s="46">
        <v>0</v>
      </c>
      <c r="M671" s="118"/>
      <c r="N671" s="23"/>
      <c r="O671" s="23"/>
    </row>
    <row r="672" spans="1:15" s="3" customFormat="1" ht="15.6" x14ac:dyDescent="0.25">
      <c r="A672" s="108"/>
      <c r="B672" s="96"/>
      <c r="C672" s="118"/>
      <c r="D672" s="90">
        <v>2022</v>
      </c>
      <c r="E672" s="48">
        <f t="shared" si="287"/>
        <v>0</v>
      </c>
      <c r="F672" s="47">
        <v>0</v>
      </c>
      <c r="G672" s="47">
        <v>0</v>
      </c>
      <c r="H672" s="47">
        <v>0</v>
      </c>
      <c r="I672" s="47">
        <v>0</v>
      </c>
      <c r="J672" s="45" t="s">
        <v>57</v>
      </c>
      <c r="K672" s="47">
        <v>0</v>
      </c>
      <c r="L672" s="46">
        <v>0</v>
      </c>
      <c r="M672" s="118"/>
      <c r="N672" s="23"/>
      <c r="O672" s="23"/>
    </row>
    <row r="673" spans="1:15" s="3" customFormat="1" ht="15.6" x14ac:dyDescent="0.25">
      <c r="A673" s="108"/>
      <c r="B673" s="96"/>
      <c r="C673" s="118"/>
      <c r="D673" s="90">
        <v>2023</v>
      </c>
      <c r="E673" s="48">
        <f t="shared" si="287"/>
        <v>1200</v>
      </c>
      <c r="F673" s="47">
        <v>0</v>
      </c>
      <c r="G673" s="47">
        <v>1140</v>
      </c>
      <c r="H673" s="47">
        <v>60</v>
      </c>
      <c r="I673" s="47">
        <v>0</v>
      </c>
      <c r="J673" s="45" t="s">
        <v>57</v>
      </c>
      <c r="K673" s="47">
        <v>0</v>
      </c>
      <c r="L673" s="46">
        <v>0</v>
      </c>
      <c r="M673" s="118"/>
      <c r="N673" s="23"/>
      <c r="O673" s="23"/>
    </row>
    <row r="674" spans="1:15" s="3" customFormat="1" ht="15.6" x14ac:dyDescent="0.25">
      <c r="A674" s="108"/>
      <c r="B674" s="96"/>
      <c r="C674" s="118"/>
      <c r="D674" s="90">
        <v>2024</v>
      </c>
      <c r="E674" s="48">
        <f t="shared" si="287"/>
        <v>0</v>
      </c>
      <c r="F674" s="47">
        <v>0</v>
      </c>
      <c r="G674" s="47">
        <v>0</v>
      </c>
      <c r="H674" s="47">
        <v>0</v>
      </c>
      <c r="I674" s="47">
        <v>0</v>
      </c>
      <c r="J674" s="45" t="s">
        <v>57</v>
      </c>
      <c r="K674" s="47">
        <v>0</v>
      </c>
      <c r="L674" s="46">
        <v>0</v>
      </c>
      <c r="M674" s="118"/>
      <c r="N674" s="23"/>
      <c r="O674" s="23"/>
    </row>
    <row r="675" spans="1:15" s="3" customFormat="1" ht="15.6" x14ac:dyDescent="0.25">
      <c r="A675" s="108"/>
      <c r="B675" s="96"/>
      <c r="C675" s="118"/>
      <c r="D675" s="90" t="s">
        <v>33</v>
      </c>
      <c r="E675" s="48">
        <f t="shared" si="287"/>
        <v>0</v>
      </c>
      <c r="F675" s="47">
        <v>0</v>
      </c>
      <c r="G675" s="47">
        <v>0</v>
      </c>
      <c r="H675" s="47">
        <v>0</v>
      </c>
      <c r="I675" s="47">
        <v>0</v>
      </c>
      <c r="J675" s="45" t="s">
        <v>57</v>
      </c>
      <c r="K675" s="47">
        <v>0</v>
      </c>
      <c r="L675" s="46">
        <v>0</v>
      </c>
      <c r="M675" s="118"/>
      <c r="N675" s="23"/>
      <c r="O675" s="23"/>
    </row>
    <row r="676" spans="1:15" s="3" customFormat="1" ht="15.6" x14ac:dyDescent="0.25">
      <c r="A676" s="108"/>
      <c r="B676" s="96"/>
      <c r="C676" s="118"/>
      <c r="D676" s="69" t="s">
        <v>10</v>
      </c>
      <c r="E676" s="48">
        <f>SUM(E669:E675)</f>
        <v>1200</v>
      </c>
      <c r="F676" s="48">
        <f t="shared" ref="F676:L676" si="288">SUM(F669:F675)</f>
        <v>0</v>
      </c>
      <c r="G676" s="48">
        <f t="shared" si="288"/>
        <v>1140</v>
      </c>
      <c r="H676" s="48">
        <f t="shared" si="288"/>
        <v>60</v>
      </c>
      <c r="I676" s="48">
        <f t="shared" si="288"/>
        <v>0</v>
      </c>
      <c r="J676" s="45" t="s">
        <v>56</v>
      </c>
      <c r="K676" s="48">
        <f t="shared" si="288"/>
        <v>0</v>
      </c>
      <c r="L676" s="49">
        <f t="shared" si="288"/>
        <v>0</v>
      </c>
      <c r="M676" s="118"/>
      <c r="N676" s="23"/>
      <c r="O676" s="23"/>
    </row>
    <row r="677" spans="1:15" s="3" customFormat="1" ht="15.6" x14ac:dyDescent="0.25">
      <c r="A677" s="108">
        <v>9</v>
      </c>
      <c r="B677" s="96" t="s">
        <v>166</v>
      </c>
      <c r="C677" s="118" t="s">
        <v>300</v>
      </c>
      <c r="D677" s="90">
        <v>2019</v>
      </c>
      <c r="E677" s="48">
        <f>SUM(F677:I677)</f>
        <v>0</v>
      </c>
      <c r="F677" s="47">
        <v>0</v>
      </c>
      <c r="G677" s="51">
        <v>0</v>
      </c>
      <c r="H677" s="51">
        <v>0</v>
      </c>
      <c r="I677" s="47">
        <v>0</v>
      </c>
      <c r="J677" s="45" t="s">
        <v>57</v>
      </c>
      <c r="K677" s="47">
        <v>0</v>
      </c>
      <c r="L677" s="46">
        <v>0</v>
      </c>
      <c r="M677" s="96" t="s">
        <v>90</v>
      </c>
      <c r="N677" s="23"/>
      <c r="O677" s="23"/>
    </row>
    <row r="678" spans="1:15" s="3" customFormat="1" ht="15.6" x14ac:dyDescent="0.25">
      <c r="A678" s="108"/>
      <c r="B678" s="96"/>
      <c r="C678" s="118"/>
      <c r="D678" s="90">
        <v>2020</v>
      </c>
      <c r="E678" s="48">
        <f t="shared" ref="E678:E683" si="289">SUM(F678:I678)</f>
        <v>0</v>
      </c>
      <c r="F678" s="47">
        <v>0</v>
      </c>
      <c r="G678" s="51">
        <v>0</v>
      </c>
      <c r="H678" s="51">
        <v>0</v>
      </c>
      <c r="I678" s="47">
        <v>0</v>
      </c>
      <c r="J678" s="45" t="s">
        <v>57</v>
      </c>
      <c r="K678" s="47">
        <v>0</v>
      </c>
      <c r="L678" s="46">
        <v>0</v>
      </c>
      <c r="M678" s="118"/>
      <c r="N678" s="23"/>
      <c r="O678" s="23"/>
    </row>
    <row r="679" spans="1:15" s="3" customFormat="1" ht="15.6" x14ac:dyDescent="0.25">
      <c r="A679" s="108"/>
      <c r="B679" s="96"/>
      <c r="C679" s="118"/>
      <c r="D679" s="90">
        <v>2021</v>
      </c>
      <c r="E679" s="48">
        <f t="shared" si="289"/>
        <v>0</v>
      </c>
      <c r="F679" s="47">
        <v>0</v>
      </c>
      <c r="G679" s="47">
        <v>0</v>
      </c>
      <c r="H679" s="47">
        <v>0</v>
      </c>
      <c r="I679" s="47">
        <v>0</v>
      </c>
      <c r="J679" s="45" t="s">
        <v>57</v>
      </c>
      <c r="K679" s="47">
        <v>0</v>
      </c>
      <c r="L679" s="46">
        <v>0</v>
      </c>
      <c r="M679" s="118"/>
      <c r="N679" s="23"/>
      <c r="O679" s="23"/>
    </row>
    <row r="680" spans="1:15" s="3" customFormat="1" ht="15.6" x14ac:dyDescent="0.25">
      <c r="A680" s="108"/>
      <c r="B680" s="96"/>
      <c r="C680" s="118"/>
      <c r="D680" s="90">
        <v>2022</v>
      </c>
      <c r="E680" s="48">
        <f t="shared" si="289"/>
        <v>0</v>
      </c>
      <c r="F680" s="47">
        <v>0</v>
      </c>
      <c r="G680" s="47">
        <v>0</v>
      </c>
      <c r="H680" s="47">
        <v>0</v>
      </c>
      <c r="I680" s="47">
        <v>0</v>
      </c>
      <c r="J680" s="45" t="s">
        <v>57</v>
      </c>
      <c r="K680" s="47">
        <v>0</v>
      </c>
      <c r="L680" s="46">
        <v>0</v>
      </c>
      <c r="M680" s="118"/>
      <c r="N680" s="23"/>
      <c r="O680" s="23"/>
    </row>
    <row r="681" spans="1:15" s="3" customFormat="1" ht="15.6" x14ac:dyDescent="0.25">
      <c r="A681" s="108"/>
      <c r="B681" s="96"/>
      <c r="C681" s="118"/>
      <c r="D681" s="90">
        <v>2023</v>
      </c>
      <c r="E681" s="48">
        <f t="shared" si="289"/>
        <v>550</v>
      </c>
      <c r="F681" s="47">
        <v>0</v>
      </c>
      <c r="G681" s="47">
        <v>525</v>
      </c>
      <c r="H681" s="47">
        <v>25</v>
      </c>
      <c r="I681" s="47">
        <v>0</v>
      </c>
      <c r="J681" s="45" t="s">
        <v>57</v>
      </c>
      <c r="K681" s="47">
        <v>0</v>
      </c>
      <c r="L681" s="46">
        <v>0</v>
      </c>
      <c r="M681" s="118"/>
      <c r="N681" s="23"/>
      <c r="O681" s="23"/>
    </row>
    <row r="682" spans="1:15" s="3" customFormat="1" ht="15.6" x14ac:dyDescent="0.25">
      <c r="A682" s="108"/>
      <c r="B682" s="96"/>
      <c r="C682" s="118"/>
      <c r="D682" s="90">
        <v>2024</v>
      </c>
      <c r="E682" s="48">
        <f t="shared" si="289"/>
        <v>0</v>
      </c>
      <c r="F682" s="47">
        <v>0</v>
      </c>
      <c r="G682" s="47">
        <v>0</v>
      </c>
      <c r="H682" s="47">
        <v>0</v>
      </c>
      <c r="I682" s="47">
        <v>0</v>
      </c>
      <c r="J682" s="45" t="s">
        <v>57</v>
      </c>
      <c r="K682" s="47">
        <v>0</v>
      </c>
      <c r="L682" s="46">
        <v>0</v>
      </c>
      <c r="M682" s="118"/>
      <c r="N682" s="23"/>
      <c r="O682" s="23"/>
    </row>
    <row r="683" spans="1:15" s="3" customFormat="1" ht="15.6" x14ac:dyDescent="0.25">
      <c r="A683" s="108"/>
      <c r="B683" s="96"/>
      <c r="C683" s="118"/>
      <c r="D683" s="90" t="s">
        <v>33</v>
      </c>
      <c r="E683" s="48">
        <f t="shared" si="289"/>
        <v>0</v>
      </c>
      <c r="F683" s="47">
        <v>0</v>
      </c>
      <c r="G683" s="47">
        <v>0</v>
      </c>
      <c r="H683" s="47">
        <v>0</v>
      </c>
      <c r="I683" s="47">
        <v>0</v>
      </c>
      <c r="J683" s="45" t="s">
        <v>57</v>
      </c>
      <c r="K683" s="47">
        <v>0</v>
      </c>
      <c r="L683" s="46">
        <v>0</v>
      </c>
      <c r="M683" s="118"/>
      <c r="N683" s="23"/>
      <c r="O683" s="23"/>
    </row>
    <row r="684" spans="1:15" s="3" customFormat="1" ht="15.6" x14ac:dyDescent="0.25">
      <c r="A684" s="108"/>
      <c r="B684" s="96"/>
      <c r="C684" s="118"/>
      <c r="D684" s="69" t="s">
        <v>10</v>
      </c>
      <c r="E684" s="48">
        <f>SUM(E677:E683)</f>
        <v>550</v>
      </c>
      <c r="F684" s="48">
        <f t="shared" ref="F684:L684" si="290">SUM(F677:F683)</f>
        <v>0</v>
      </c>
      <c r="G684" s="48">
        <f t="shared" si="290"/>
        <v>525</v>
      </c>
      <c r="H684" s="48">
        <f t="shared" si="290"/>
        <v>25</v>
      </c>
      <c r="I684" s="48">
        <f t="shared" si="290"/>
        <v>0</v>
      </c>
      <c r="J684" s="45" t="s">
        <v>56</v>
      </c>
      <c r="K684" s="48">
        <f t="shared" si="290"/>
        <v>0</v>
      </c>
      <c r="L684" s="49">
        <f t="shared" si="290"/>
        <v>0</v>
      </c>
      <c r="M684" s="118"/>
      <c r="N684" s="23"/>
      <c r="O684" s="23"/>
    </row>
    <row r="685" spans="1:15" s="3" customFormat="1" ht="15.6" x14ac:dyDescent="0.25">
      <c r="A685" s="108">
        <v>10</v>
      </c>
      <c r="B685" s="96" t="s">
        <v>167</v>
      </c>
      <c r="C685" s="118" t="s">
        <v>300</v>
      </c>
      <c r="D685" s="90">
        <v>2019</v>
      </c>
      <c r="E685" s="48">
        <f>SUM(F685:I685)</f>
        <v>0</v>
      </c>
      <c r="F685" s="47">
        <v>0</v>
      </c>
      <c r="G685" s="51">
        <v>0</v>
      </c>
      <c r="H685" s="51">
        <v>0</v>
      </c>
      <c r="I685" s="47">
        <v>0</v>
      </c>
      <c r="J685" s="45" t="s">
        <v>57</v>
      </c>
      <c r="K685" s="47">
        <v>0</v>
      </c>
      <c r="L685" s="46">
        <v>0</v>
      </c>
      <c r="M685" s="96" t="s">
        <v>85</v>
      </c>
      <c r="N685" s="23"/>
      <c r="O685" s="23"/>
    </row>
    <row r="686" spans="1:15" s="3" customFormat="1" ht="15.6" x14ac:dyDescent="0.25">
      <c r="A686" s="108"/>
      <c r="B686" s="96"/>
      <c r="C686" s="118"/>
      <c r="D686" s="90">
        <v>2020</v>
      </c>
      <c r="E686" s="48">
        <f t="shared" ref="E686:E691" si="291">SUM(F686:I686)</f>
        <v>0</v>
      </c>
      <c r="F686" s="47">
        <v>0</v>
      </c>
      <c r="G686" s="51">
        <v>0</v>
      </c>
      <c r="H686" s="51">
        <v>0</v>
      </c>
      <c r="I686" s="47">
        <v>0</v>
      </c>
      <c r="J686" s="45" t="s">
        <v>57</v>
      </c>
      <c r="K686" s="47">
        <v>0</v>
      </c>
      <c r="L686" s="46">
        <v>0</v>
      </c>
      <c r="M686" s="118"/>
      <c r="N686" s="23"/>
      <c r="O686" s="23"/>
    </row>
    <row r="687" spans="1:15" s="3" customFormat="1" ht="15.6" x14ac:dyDescent="0.25">
      <c r="A687" s="108"/>
      <c r="B687" s="96"/>
      <c r="C687" s="118"/>
      <c r="D687" s="90">
        <v>2021</v>
      </c>
      <c r="E687" s="48">
        <f t="shared" si="291"/>
        <v>0</v>
      </c>
      <c r="F687" s="47">
        <v>0</v>
      </c>
      <c r="G687" s="47">
        <v>0</v>
      </c>
      <c r="H687" s="47">
        <v>0</v>
      </c>
      <c r="I687" s="47">
        <v>0</v>
      </c>
      <c r="J687" s="45" t="s">
        <v>57</v>
      </c>
      <c r="K687" s="47">
        <v>0</v>
      </c>
      <c r="L687" s="46">
        <v>0</v>
      </c>
      <c r="M687" s="118"/>
      <c r="N687" s="23"/>
      <c r="O687" s="23"/>
    </row>
    <row r="688" spans="1:15" s="3" customFormat="1" ht="15.6" x14ac:dyDescent="0.25">
      <c r="A688" s="108"/>
      <c r="B688" s="96"/>
      <c r="C688" s="118"/>
      <c r="D688" s="90">
        <v>2022</v>
      </c>
      <c r="E688" s="48">
        <f t="shared" si="291"/>
        <v>0</v>
      </c>
      <c r="F688" s="47">
        <v>0</v>
      </c>
      <c r="G688" s="47">
        <v>0</v>
      </c>
      <c r="H688" s="47">
        <v>0</v>
      </c>
      <c r="I688" s="47">
        <v>0</v>
      </c>
      <c r="J688" s="45" t="s">
        <v>57</v>
      </c>
      <c r="K688" s="47">
        <v>0</v>
      </c>
      <c r="L688" s="46">
        <v>0</v>
      </c>
      <c r="M688" s="118"/>
      <c r="N688" s="23"/>
      <c r="O688" s="23"/>
    </row>
    <row r="689" spans="1:15" s="3" customFormat="1" ht="15.6" x14ac:dyDescent="0.25">
      <c r="A689" s="108"/>
      <c r="B689" s="96"/>
      <c r="C689" s="118"/>
      <c r="D689" s="90">
        <v>2023</v>
      </c>
      <c r="E689" s="48">
        <f t="shared" si="291"/>
        <v>1450</v>
      </c>
      <c r="F689" s="47">
        <v>0</v>
      </c>
      <c r="G689" s="47">
        <v>1375</v>
      </c>
      <c r="H689" s="47">
        <v>75</v>
      </c>
      <c r="I689" s="47">
        <v>0</v>
      </c>
      <c r="J689" s="45" t="s">
        <v>57</v>
      </c>
      <c r="K689" s="47">
        <v>0</v>
      </c>
      <c r="L689" s="46">
        <v>0</v>
      </c>
      <c r="M689" s="118"/>
      <c r="N689" s="23"/>
      <c r="O689" s="23"/>
    </row>
    <row r="690" spans="1:15" s="3" customFormat="1" ht="15.6" x14ac:dyDescent="0.25">
      <c r="A690" s="108"/>
      <c r="B690" s="96"/>
      <c r="C690" s="118"/>
      <c r="D690" s="90">
        <v>2024</v>
      </c>
      <c r="E690" s="48">
        <f t="shared" si="291"/>
        <v>0</v>
      </c>
      <c r="F690" s="47">
        <v>0</v>
      </c>
      <c r="G690" s="47">
        <v>0</v>
      </c>
      <c r="H690" s="47">
        <v>0</v>
      </c>
      <c r="I690" s="47">
        <v>0</v>
      </c>
      <c r="J690" s="45" t="s">
        <v>57</v>
      </c>
      <c r="K690" s="47">
        <v>0</v>
      </c>
      <c r="L690" s="46">
        <v>0</v>
      </c>
      <c r="M690" s="118"/>
      <c r="N690" s="23"/>
      <c r="O690" s="23"/>
    </row>
    <row r="691" spans="1:15" s="3" customFormat="1" ht="15.6" x14ac:dyDescent="0.25">
      <c r="A691" s="108"/>
      <c r="B691" s="96"/>
      <c r="C691" s="118"/>
      <c r="D691" s="90" t="s">
        <v>33</v>
      </c>
      <c r="E691" s="48">
        <f t="shared" si="291"/>
        <v>0</v>
      </c>
      <c r="F691" s="47">
        <v>0</v>
      </c>
      <c r="G691" s="47">
        <v>0</v>
      </c>
      <c r="H691" s="47">
        <v>0</v>
      </c>
      <c r="I691" s="47">
        <v>0</v>
      </c>
      <c r="J691" s="45" t="s">
        <v>57</v>
      </c>
      <c r="K691" s="47">
        <v>0</v>
      </c>
      <c r="L691" s="46">
        <v>0</v>
      </c>
      <c r="M691" s="118"/>
      <c r="N691" s="23"/>
      <c r="O691" s="23"/>
    </row>
    <row r="692" spans="1:15" s="3" customFormat="1" ht="15.6" x14ac:dyDescent="0.25">
      <c r="A692" s="108"/>
      <c r="B692" s="96"/>
      <c r="C692" s="118"/>
      <c r="D692" s="69" t="s">
        <v>10</v>
      </c>
      <c r="E692" s="48">
        <f>SUM(E685:E691)</f>
        <v>1450</v>
      </c>
      <c r="F692" s="48">
        <f t="shared" ref="F692:L692" si="292">SUM(F685:F691)</f>
        <v>0</v>
      </c>
      <c r="G692" s="48">
        <f t="shared" si="292"/>
        <v>1375</v>
      </c>
      <c r="H692" s="48">
        <f t="shared" si="292"/>
        <v>75</v>
      </c>
      <c r="I692" s="48">
        <f t="shared" si="292"/>
        <v>0</v>
      </c>
      <c r="J692" s="45" t="s">
        <v>56</v>
      </c>
      <c r="K692" s="48">
        <f t="shared" si="292"/>
        <v>0</v>
      </c>
      <c r="L692" s="49">
        <f t="shared" si="292"/>
        <v>0</v>
      </c>
      <c r="M692" s="118"/>
      <c r="N692" s="23"/>
      <c r="O692" s="23"/>
    </row>
    <row r="693" spans="1:15" s="3" customFormat="1" ht="15.75" customHeight="1" x14ac:dyDescent="0.25">
      <c r="A693" s="119" t="s">
        <v>23</v>
      </c>
      <c r="B693" s="119"/>
      <c r="C693" s="119"/>
      <c r="D693" s="119"/>
      <c r="E693" s="119"/>
      <c r="F693" s="119"/>
      <c r="G693" s="119"/>
      <c r="H693" s="119"/>
      <c r="I693" s="119"/>
      <c r="J693" s="119"/>
      <c r="K693" s="119"/>
      <c r="L693" s="119"/>
      <c r="M693" s="119"/>
      <c r="N693" s="23"/>
      <c r="O693" s="23"/>
    </row>
    <row r="694" spans="1:15" s="3" customFormat="1" ht="15.75" customHeight="1" x14ac:dyDescent="0.25">
      <c r="A694" s="119"/>
      <c r="B694" s="119" t="s">
        <v>54</v>
      </c>
      <c r="C694" s="119"/>
      <c r="D694" s="85">
        <v>2019</v>
      </c>
      <c r="E694" s="10">
        <f>E702+E710+E718+E726+E734+E742+E750+E758+E766+E774+E782+E790+E798+E806+E814+E822+E830+E838+E846+E854+E862+E870+E878+E886+E894+E902+E910+E918+E926+E934+E942</f>
        <v>53784</v>
      </c>
      <c r="F694" s="10">
        <f t="shared" ref="F694:I694" si="293">F702+F710+F718+F726+F734+F742+F750+F758+F766+F774+F782+F790+F798+F806+F814+F822+F830+F838+F846+F854+F862+F870+F878+F886+F894+F902+F910+F918+F926+F934+F942</f>
        <v>0</v>
      </c>
      <c r="G694" s="10">
        <f t="shared" si="293"/>
        <v>46533</v>
      </c>
      <c r="H694" s="10">
        <f t="shared" si="293"/>
        <v>5011</v>
      </c>
      <c r="I694" s="10">
        <f t="shared" si="293"/>
        <v>2240</v>
      </c>
      <c r="J694" s="10" t="s">
        <v>58</v>
      </c>
      <c r="K694" s="10">
        <f t="shared" ref="K694:L700" si="294">K702+K710+K718+K726+K734+K742+K750+K758+K814+K822+K830+K838+K846+K854+K862+K870+K886+K894+K910+K934+K942</f>
        <v>0</v>
      </c>
      <c r="L694" s="9">
        <f t="shared" si="294"/>
        <v>0</v>
      </c>
      <c r="M694" s="123" t="s">
        <v>347</v>
      </c>
      <c r="N694" s="23"/>
      <c r="O694" s="23"/>
    </row>
    <row r="695" spans="1:15" s="3" customFormat="1" ht="15.75" customHeight="1" x14ac:dyDescent="0.25">
      <c r="A695" s="119"/>
      <c r="B695" s="119"/>
      <c r="C695" s="119"/>
      <c r="D695" s="85">
        <v>2020</v>
      </c>
      <c r="E695" s="10">
        <f t="shared" ref="E695:I695" si="295">E703+E711+E719+E727+E735+E743+E751+E759+E767+E775+E783+E791+E799+E807+E815+E823+E831+E839+E847+E855+E863+E871+E879+E887+E895+E903+E911+E919+E927+E935+E943</f>
        <v>94890</v>
      </c>
      <c r="F695" s="10">
        <f t="shared" si="295"/>
        <v>0</v>
      </c>
      <c r="G695" s="10">
        <f t="shared" si="295"/>
        <v>92056.6</v>
      </c>
      <c r="H695" s="10">
        <f t="shared" si="295"/>
        <v>2833.4</v>
      </c>
      <c r="I695" s="10">
        <f t="shared" si="295"/>
        <v>0</v>
      </c>
      <c r="J695" s="10" t="s">
        <v>58</v>
      </c>
      <c r="K695" s="10">
        <f t="shared" si="294"/>
        <v>3519</v>
      </c>
      <c r="L695" s="9">
        <f t="shared" si="294"/>
        <v>0</v>
      </c>
      <c r="M695" s="124"/>
      <c r="N695" s="23"/>
      <c r="O695" s="23"/>
    </row>
    <row r="696" spans="1:15" s="3" customFormat="1" ht="15.75" customHeight="1" x14ac:dyDescent="0.25">
      <c r="A696" s="119"/>
      <c r="B696" s="119"/>
      <c r="C696" s="119"/>
      <c r="D696" s="85">
        <v>2021</v>
      </c>
      <c r="E696" s="10">
        <f t="shared" ref="E696:I696" si="296">E704+E712+E720+E728+E736+E744+E752+E760+E768+E776+E784+E792+E800+E808+E816+E824+E832+E840+E848+E856+E864+E872+E880+E888+E896+E904+E912+E920+E928+E936+E944</f>
        <v>45873</v>
      </c>
      <c r="F696" s="10">
        <f t="shared" si="296"/>
        <v>0</v>
      </c>
      <c r="G696" s="10">
        <f t="shared" si="296"/>
        <v>42972</v>
      </c>
      <c r="H696" s="10">
        <f t="shared" si="296"/>
        <v>2901</v>
      </c>
      <c r="I696" s="10">
        <f t="shared" si="296"/>
        <v>0</v>
      </c>
      <c r="J696" s="10" t="s">
        <v>58</v>
      </c>
      <c r="K696" s="10">
        <f t="shared" si="294"/>
        <v>0</v>
      </c>
      <c r="L696" s="9">
        <f t="shared" si="294"/>
        <v>0</v>
      </c>
      <c r="M696" s="124"/>
      <c r="N696" s="23"/>
      <c r="O696" s="23"/>
    </row>
    <row r="697" spans="1:15" s="3" customFormat="1" ht="15.75" customHeight="1" x14ac:dyDescent="0.25">
      <c r="A697" s="119"/>
      <c r="B697" s="119"/>
      <c r="C697" s="119"/>
      <c r="D697" s="85">
        <v>2022</v>
      </c>
      <c r="E697" s="10">
        <f t="shared" ref="E697:I697" si="297">E705+E713+E721+E729+E737+E745+E753+E761+E769+E777+E785+E793+E801+E809+E817+E825+E833+E841+E849+E857+E865+E873+E881+E889+E897+E905+E913+E921+E929+E937+E945</f>
        <v>35480</v>
      </c>
      <c r="F697" s="10">
        <f t="shared" si="297"/>
        <v>0</v>
      </c>
      <c r="G697" s="10">
        <f t="shared" si="297"/>
        <v>34384</v>
      </c>
      <c r="H697" s="10">
        <f t="shared" si="297"/>
        <v>1096</v>
      </c>
      <c r="I697" s="10">
        <f t="shared" si="297"/>
        <v>0</v>
      </c>
      <c r="J697" s="10" t="s">
        <v>58</v>
      </c>
      <c r="K697" s="10">
        <f t="shared" si="294"/>
        <v>0</v>
      </c>
      <c r="L697" s="9">
        <f t="shared" si="294"/>
        <v>0</v>
      </c>
      <c r="M697" s="124"/>
      <c r="N697" s="23"/>
      <c r="O697" s="23"/>
    </row>
    <row r="698" spans="1:15" s="3" customFormat="1" ht="15.75" customHeight="1" x14ac:dyDescent="0.25">
      <c r="A698" s="119"/>
      <c r="B698" s="119"/>
      <c r="C698" s="119"/>
      <c r="D698" s="85">
        <v>2023</v>
      </c>
      <c r="E698" s="10">
        <f t="shared" ref="E698:I698" si="298">E706+E714+E722+E730+E738+E746+E754+E762+E770+E778+E786+E794+E802+E810+E818+E826+E834+E842+E850+E858+E866+E874+E882+E890+E898+E906+E914+E922+E930+E938+E946</f>
        <v>41621.800000000003</v>
      </c>
      <c r="F698" s="10">
        <f t="shared" si="298"/>
        <v>0</v>
      </c>
      <c r="G698" s="10">
        <f t="shared" si="298"/>
        <v>40485.800000000003</v>
      </c>
      <c r="H698" s="10">
        <f t="shared" si="298"/>
        <v>1136</v>
      </c>
      <c r="I698" s="10">
        <f t="shared" si="298"/>
        <v>0</v>
      </c>
      <c r="J698" s="10" t="s">
        <v>58</v>
      </c>
      <c r="K698" s="10">
        <f t="shared" si="294"/>
        <v>0</v>
      </c>
      <c r="L698" s="9">
        <f t="shared" si="294"/>
        <v>0</v>
      </c>
      <c r="M698" s="124"/>
      <c r="N698" s="23"/>
      <c r="O698" s="23"/>
    </row>
    <row r="699" spans="1:15" s="3" customFormat="1" ht="15.75" customHeight="1" x14ac:dyDescent="0.25">
      <c r="A699" s="119"/>
      <c r="B699" s="119"/>
      <c r="C699" s="119"/>
      <c r="D699" s="85">
        <v>2024</v>
      </c>
      <c r="E699" s="10">
        <f t="shared" ref="E699:I699" si="299">E707+E715+E723+E731+E739+E747+E755+E763+E771+E779+E787+E795+E803+E811+E819+E827+E835+E843+E851+E859+E867+E875+E883+E891+E899+E907+E915+E923+E931+E939+E947</f>
        <v>0</v>
      </c>
      <c r="F699" s="10">
        <f t="shared" si="299"/>
        <v>0</v>
      </c>
      <c r="G699" s="10">
        <f t="shared" si="299"/>
        <v>0</v>
      </c>
      <c r="H699" s="10">
        <f t="shared" si="299"/>
        <v>0</v>
      </c>
      <c r="I699" s="10">
        <f t="shared" si="299"/>
        <v>0</v>
      </c>
      <c r="J699" s="10" t="s">
        <v>58</v>
      </c>
      <c r="K699" s="10">
        <f t="shared" si="294"/>
        <v>0</v>
      </c>
      <c r="L699" s="9">
        <f t="shared" si="294"/>
        <v>0</v>
      </c>
      <c r="M699" s="124"/>
      <c r="N699" s="23"/>
      <c r="O699" s="23"/>
    </row>
    <row r="700" spans="1:15" s="3" customFormat="1" ht="15.75" customHeight="1" x14ac:dyDescent="0.25">
      <c r="A700" s="119"/>
      <c r="B700" s="119"/>
      <c r="C700" s="119"/>
      <c r="D700" s="85" t="s">
        <v>33</v>
      </c>
      <c r="E700" s="10">
        <f t="shared" ref="E700:I700" si="300">E708+E716+E724+E732+E740+E748+E756+E764+E772+E780+E788+E796+E804+E812+E820+E828+E836+E844+E852+E860+E868+E876+E884+E892+E900+E908+E916+E924+E932+E940+E948</f>
        <v>0</v>
      </c>
      <c r="F700" s="10">
        <f t="shared" si="300"/>
        <v>0</v>
      </c>
      <c r="G700" s="10">
        <f t="shared" si="300"/>
        <v>0</v>
      </c>
      <c r="H700" s="10">
        <f t="shared" si="300"/>
        <v>0</v>
      </c>
      <c r="I700" s="10">
        <f t="shared" si="300"/>
        <v>0</v>
      </c>
      <c r="J700" s="10" t="s">
        <v>58</v>
      </c>
      <c r="K700" s="10">
        <f t="shared" si="294"/>
        <v>0</v>
      </c>
      <c r="L700" s="9">
        <f t="shared" si="294"/>
        <v>0</v>
      </c>
      <c r="M700" s="124"/>
      <c r="N700" s="23"/>
      <c r="O700" s="23"/>
    </row>
    <row r="701" spans="1:15" s="3" customFormat="1" ht="22.5" customHeight="1" x14ac:dyDescent="0.25">
      <c r="A701" s="119"/>
      <c r="B701" s="119"/>
      <c r="C701" s="119"/>
      <c r="D701" s="85" t="s">
        <v>10</v>
      </c>
      <c r="E701" s="10">
        <f t="shared" ref="E701:I701" si="301">E709+E717+E725+E733+E741+E749+E757+E765+E773+E781+E789+E797+E805+E813+E821+E829+E837+E845+E853+E861+E869+E877+E885+E893+E901+E909+E917+E925+E933+E941+E949</f>
        <v>271648.8</v>
      </c>
      <c r="F701" s="10">
        <f t="shared" si="301"/>
        <v>0</v>
      </c>
      <c r="G701" s="10">
        <f t="shared" si="301"/>
        <v>256431.40000000002</v>
      </c>
      <c r="H701" s="10">
        <f t="shared" si="301"/>
        <v>12977.4</v>
      </c>
      <c r="I701" s="10">
        <f t="shared" si="301"/>
        <v>2240</v>
      </c>
      <c r="J701" s="10" t="s">
        <v>58</v>
      </c>
      <c r="K701" s="10">
        <f t="shared" ref="K701:L701" si="302">SUM(K694:K700)</f>
        <v>3519</v>
      </c>
      <c r="L701" s="9">
        <f t="shared" si="302"/>
        <v>0</v>
      </c>
      <c r="M701" s="124"/>
      <c r="N701" s="23"/>
      <c r="O701" s="23"/>
    </row>
    <row r="702" spans="1:15" s="3" customFormat="1" ht="15.75" customHeight="1" x14ac:dyDescent="0.25">
      <c r="A702" s="113">
        <v>1</v>
      </c>
      <c r="B702" s="99" t="s">
        <v>352</v>
      </c>
      <c r="C702" s="99" t="s">
        <v>331</v>
      </c>
      <c r="D702" s="36">
        <v>2019</v>
      </c>
      <c r="E702" s="41">
        <f>SUM(F702:I702)</f>
        <v>980</v>
      </c>
      <c r="F702" s="17">
        <v>0</v>
      </c>
      <c r="G702" s="17">
        <v>882</v>
      </c>
      <c r="H702" s="17">
        <v>98</v>
      </c>
      <c r="I702" s="13">
        <v>0</v>
      </c>
      <c r="J702" s="35" t="s">
        <v>57</v>
      </c>
      <c r="K702" s="13">
        <v>0</v>
      </c>
      <c r="L702" s="87">
        <v>0</v>
      </c>
      <c r="M702" s="97" t="s">
        <v>40</v>
      </c>
      <c r="N702" s="23"/>
      <c r="O702" s="23"/>
    </row>
    <row r="703" spans="1:15" s="3" customFormat="1" ht="15.6" x14ac:dyDescent="0.25">
      <c r="A703" s="98"/>
      <c r="B703" s="99"/>
      <c r="C703" s="99"/>
      <c r="D703" s="36">
        <v>2020</v>
      </c>
      <c r="E703" s="41">
        <f t="shared" ref="E703:E708" si="303">SUM(F703:I703)</f>
        <v>0</v>
      </c>
      <c r="F703" s="17">
        <v>0</v>
      </c>
      <c r="G703" s="17">
        <v>0</v>
      </c>
      <c r="H703" s="17">
        <v>0</v>
      </c>
      <c r="I703" s="13">
        <v>0</v>
      </c>
      <c r="J703" s="35" t="s">
        <v>57</v>
      </c>
      <c r="K703" s="13">
        <v>0</v>
      </c>
      <c r="L703" s="89">
        <v>0</v>
      </c>
      <c r="M703" s="97"/>
      <c r="N703" s="23"/>
      <c r="O703" s="23"/>
    </row>
    <row r="704" spans="1:15" s="3" customFormat="1" ht="15.6" x14ac:dyDescent="0.25">
      <c r="A704" s="98"/>
      <c r="B704" s="99"/>
      <c r="C704" s="99"/>
      <c r="D704" s="36">
        <v>2021</v>
      </c>
      <c r="E704" s="41">
        <f t="shared" si="303"/>
        <v>0</v>
      </c>
      <c r="F704" s="17">
        <v>0</v>
      </c>
      <c r="G704" s="17">
        <v>0</v>
      </c>
      <c r="H704" s="17">
        <v>0</v>
      </c>
      <c r="I704" s="13">
        <v>0</v>
      </c>
      <c r="J704" s="35" t="s">
        <v>57</v>
      </c>
      <c r="K704" s="13">
        <v>0</v>
      </c>
      <c r="L704" s="89">
        <v>0</v>
      </c>
      <c r="M704" s="97"/>
      <c r="N704" s="23"/>
      <c r="O704" s="23"/>
    </row>
    <row r="705" spans="1:15" s="3" customFormat="1" ht="15.6" x14ac:dyDescent="0.25">
      <c r="A705" s="98"/>
      <c r="B705" s="99"/>
      <c r="C705" s="99"/>
      <c r="D705" s="36">
        <v>2022</v>
      </c>
      <c r="E705" s="41">
        <f t="shared" si="303"/>
        <v>0</v>
      </c>
      <c r="F705" s="17">
        <v>0</v>
      </c>
      <c r="G705" s="17">
        <v>0</v>
      </c>
      <c r="H705" s="17">
        <v>0</v>
      </c>
      <c r="I705" s="13">
        <v>0</v>
      </c>
      <c r="J705" s="35" t="s">
        <v>57</v>
      </c>
      <c r="K705" s="13">
        <v>0</v>
      </c>
      <c r="L705" s="89">
        <v>0</v>
      </c>
      <c r="M705" s="97"/>
      <c r="N705" s="23"/>
      <c r="O705" s="23"/>
    </row>
    <row r="706" spans="1:15" s="3" customFormat="1" ht="15.6" x14ac:dyDescent="0.25">
      <c r="A706" s="98"/>
      <c r="B706" s="99"/>
      <c r="C706" s="99"/>
      <c r="D706" s="36">
        <v>2023</v>
      </c>
      <c r="E706" s="41">
        <f t="shared" si="303"/>
        <v>0</v>
      </c>
      <c r="F706" s="17">
        <v>0</v>
      </c>
      <c r="G706" s="17">
        <v>0</v>
      </c>
      <c r="H706" s="17">
        <v>0</v>
      </c>
      <c r="I706" s="13">
        <v>0</v>
      </c>
      <c r="J706" s="35" t="s">
        <v>57</v>
      </c>
      <c r="K706" s="13">
        <v>0</v>
      </c>
      <c r="L706" s="89">
        <v>0</v>
      </c>
      <c r="M706" s="97"/>
      <c r="N706" s="23"/>
      <c r="O706" s="23"/>
    </row>
    <row r="707" spans="1:15" s="3" customFormat="1" ht="15.6" x14ac:dyDescent="0.25">
      <c r="A707" s="98"/>
      <c r="B707" s="99"/>
      <c r="C707" s="99"/>
      <c r="D707" s="36">
        <v>2024</v>
      </c>
      <c r="E707" s="41">
        <f t="shared" si="303"/>
        <v>0</v>
      </c>
      <c r="F707" s="13">
        <v>0</v>
      </c>
      <c r="G707" s="13">
        <v>0</v>
      </c>
      <c r="H707" s="13">
        <v>0</v>
      </c>
      <c r="I707" s="13">
        <v>0</v>
      </c>
      <c r="J707" s="35" t="s">
        <v>57</v>
      </c>
      <c r="K707" s="13">
        <v>0</v>
      </c>
      <c r="L707" s="89">
        <v>0</v>
      </c>
      <c r="M707" s="97"/>
      <c r="N707" s="23"/>
      <c r="O707" s="23"/>
    </row>
    <row r="708" spans="1:15" s="3" customFormat="1" ht="15.6" x14ac:dyDescent="0.25">
      <c r="A708" s="98"/>
      <c r="B708" s="99"/>
      <c r="C708" s="99"/>
      <c r="D708" s="36" t="s">
        <v>33</v>
      </c>
      <c r="E708" s="41">
        <f t="shared" si="303"/>
        <v>0</v>
      </c>
      <c r="F708" s="13">
        <v>0</v>
      </c>
      <c r="G708" s="13">
        <v>0</v>
      </c>
      <c r="H708" s="13">
        <v>0</v>
      </c>
      <c r="I708" s="13">
        <v>0</v>
      </c>
      <c r="J708" s="35" t="s">
        <v>57</v>
      </c>
      <c r="K708" s="13">
        <v>0</v>
      </c>
      <c r="L708" s="89">
        <v>0</v>
      </c>
      <c r="M708" s="97"/>
      <c r="N708" s="23"/>
      <c r="O708" s="23"/>
    </row>
    <row r="709" spans="1:15" s="3" customFormat="1" ht="15.6" x14ac:dyDescent="0.25">
      <c r="A709" s="98"/>
      <c r="B709" s="99"/>
      <c r="C709" s="99"/>
      <c r="D709" s="18" t="s">
        <v>10</v>
      </c>
      <c r="E709" s="5">
        <f>SUM(E702:E708)</f>
        <v>980</v>
      </c>
      <c r="F709" s="5">
        <f t="shared" ref="F709:L709" si="304">SUM(F702:F708)</f>
        <v>0</v>
      </c>
      <c r="G709" s="5">
        <f t="shared" si="304"/>
        <v>882</v>
      </c>
      <c r="H709" s="5">
        <f t="shared" si="304"/>
        <v>98</v>
      </c>
      <c r="I709" s="5">
        <f t="shared" si="304"/>
        <v>0</v>
      </c>
      <c r="J709" s="45" t="s">
        <v>56</v>
      </c>
      <c r="K709" s="5">
        <f t="shared" si="304"/>
        <v>0</v>
      </c>
      <c r="L709" s="5">
        <f t="shared" si="304"/>
        <v>0</v>
      </c>
      <c r="M709" s="97"/>
      <c r="N709" s="23"/>
      <c r="O709" s="23"/>
    </row>
    <row r="710" spans="1:15" s="3" customFormat="1" ht="15.6" x14ac:dyDescent="0.25">
      <c r="A710" s="113">
        <v>2</v>
      </c>
      <c r="B710" s="99" t="s">
        <v>170</v>
      </c>
      <c r="C710" s="99" t="s">
        <v>331</v>
      </c>
      <c r="D710" s="36">
        <v>2019</v>
      </c>
      <c r="E710" s="41">
        <f>SUM(F710:I710)</f>
        <v>947</v>
      </c>
      <c r="F710" s="17">
        <v>0</v>
      </c>
      <c r="G710" s="17">
        <v>852</v>
      </c>
      <c r="H710" s="17">
        <v>95</v>
      </c>
      <c r="I710" s="13">
        <v>0</v>
      </c>
      <c r="J710" s="35" t="s">
        <v>57</v>
      </c>
      <c r="K710" s="13">
        <v>0</v>
      </c>
      <c r="L710" s="87">
        <v>0</v>
      </c>
      <c r="M710" s="97" t="s">
        <v>40</v>
      </c>
      <c r="N710" s="23"/>
      <c r="O710" s="23"/>
    </row>
    <row r="711" spans="1:15" s="3" customFormat="1" ht="15.6" x14ac:dyDescent="0.25">
      <c r="A711" s="98"/>
      <c r="B711" s="99"/>
      <c r="C711" s="99"/>
      <c r="D711" s="36">
        <v>2020</v>
      </c>
      <c r="E711" s="41">
        <f t="shared" ref="E711:E716" si="305">SUM(F711:I711)</f>
        <v>0</v>
      </c>
      <c r="F711" s="17">
        <v>0</v>
      </c>
      <c r="G711" s="17">
        <v>0</v>
      </c>
      <c r="H711" s="17">
        <v>0</v>
      </c>
      <c r="I711" s="13">
        <v>0</v>
      </c>
      <c r="J711" s="35" t="s">
        <v>57</v>
      </c>
      <c r="K711" s="13">
        <v>0</v>
      </c>
      <c r="L711" s="89">
        <v>0</v>
      </c>
      <c r="M711" s="97"/>
      <c r="N711" s="23"/>
      <c r="O711" s="23"/>
    </row>
    <row r="712" spans="1:15" s="3" customFormat="1" ht="15.6" x14ac:dyDescent="0.25">
      <c r="A712" s="98"/>
      <c r="B712" s="99"/>
      <c r="C712" s="99"/>
      <c r="D712" s="36">
        <v>2021</v>
      </c>
      <c r="E712" s="41">
        <f t="shared" si="305"/>
        <v>0</v>
      </c>
      <c r="F712" s="17">
        <v>0</v>
      </c>
      <c r="G712" s="17">
        <v>0</v>
      </c>
      <c r="H712" s="17">
        <v>0</v>
      </c>
      <c r="I712" s="13">
        <v>0</v>
      </c>
      <c r="J712" s="35" t="s">
        <v>57</v>
      </c>
      <c r="K712" s="13">
        <v>0</v>
      </c>
      <c r="L712" s="89">
        <v>0</v>
      </c>
      <c r="M712" s="97"/>
      <c r="N712" s="23"/>
      <c r="O712" s="23"/>
    </row>
    <row r="713" spans="1:15" s="3" customFormat="1" ht="15.6" x14ac:dyDescent="0.25">
      <c r="A713" s="98"/>
      <c r="B713" s="99"/>
      <c r="C713" s="99"/>
      <c r="D713" s="36">
        <v>2022</v>
      </c>
      <c r="E713" s="41">
        <f t="shared" si="305"/>
        <v>0</v>
      </c>
      <c r="F713" s="17">
        <v>0</v>
      </c>
      <c r="G713" s="17">
        <v>0</v>
      </c>
      <c r="H713" s="17">
        <v>0</v>
      </c>
      <c r="I713" s="13">
        <v>0</v>
      </c>
      <c r="J713" s="35" t="s">
        <v>57</v>
      </c>
      <c r="K713" s="13">
        <v>0</v>
      </c>
      <c r="L713" s="89">
        <v>0</v>
      </c>
      <c r="M713" s="97"/>
      <c r="N713" s="23"/>
      <c r="O713" s="23"/>
    </row>
    <row r="714" spans="1:15" s="3" customFormat="1" ht="15.6" x14ac:dyDescent="0.25">
      <c r="A714" s="98"/>
      <c r="B714" s="99"/>
      <c r="C714" s="99"/>
      <c r="D714" s="36">
        <v>2023</v>
      </c>
      <c r="E714" s="41">
        <f t="shared" si="305"/>
        <v>0</v>
      </c>
      <c r="F714" s="17">
        <v>0</v>
      </c>
      <c r="G714" s="17">
        <v>0</v>
      </c>
      <c r="H714" s="17">
        <v>0</v>
      </c>
      <c r="I714" s="13">
        <v>0</v>
      </c>
      <c r="J714" s="35" t="s">
        <v>57</v>
      </c>
      <c r="K714" s="13">
        <v>0</v>
      </c>
      <c r="L714" s="89">
        <v>0</v>
      </c>
      <c r="M714" s="97"/>
      <c r="N714" s="23"/>
      <c r="O714" s="23"/>
    </row>
    <row r="715" spans="1:15" s="3" customFormat="1" ht="15.6" x14ac:dyDescent="0.25">
      <c r="A715" s="98"/>
      <c r="B715" s="99"/>
      <c r="C715" s="99"/>
      <c r="D715" s="36">
        <v>2024</v>
      </c>
      <c r="E715" s="41">
        <f t="shared" si="305"/>
        <v>0</v>
      </c>
      <c r="F715" s="13">
        <v>0</v>
      </c>
      <c r="G715" s="13">
        <v>0</v>
      </c>
      <c r="H715" s="13">
        <v>0</v>
      </c>
      <c r="I715" s="13">
        <v>0</v>
      </c>
      <c r="J715" s="35" t="s">
        <v>57</v>
      </c>
      <c r="K715" s="13">
        <v>0</v>
      </c>
      <c r="L715" s="89">
        <v>0</v>
      </c>
      <c r="M715" s="97"/>
      <c r="N715" s="23"/>
      <c r="O715" s="23"/>
    </row>
    <row r="716" spans="1:15" s="3" customFormat="1" ht="15.6" x14ac:dyDescent="0.25">
      <c r="A716" s="98"/>
      <c r="B716" s="99"/>
      <c r="C716" s="99"/>
      <c r="D716" s="36" t="s">
        <v>33</v>
      </c>
      <c r="E716" s="41">
        <f t="shared" si="305"/>
        <v>0</v>
      </c>
      <c r="F716" s="13">
        <v>0</v>
      </c>
      <c r="G716" s="13">
        <v>0</v>
      </c>
      <c r="H716" s="13">
        <v>0</v>
      </c>
      <c r="I716" s="13">
        <v>0</v>
      </c>
      <c r="J716" s="35" t="s">
        <v>57</v>
      </c>
      <c r="K716" s="13">
        <v>0</v>
      </c>
      <c r="L716" s="89">
        <v>0</v>
      </c>
      <c r="M716" s="97"/>
      <c r="N716" s="23"/>
      <c r="O716" s="23"/>
    </row>
    <row r="717" spans="1:15" s="3" customFormat="1" ht="15.6" x14ac:dyDescent="0.25">
      <c r="A717" s="98"/>
      <c r="B717" s="99"/>
      <c r="C717" s="99"/>
      <c r="D717" s="18" t="s">
        <v>10</v>
      </c>
      <c r="E717" s="5">
        <f>SUM(E710:E716)</f>
        <v>947</v>
      </c>
      <c r="F717" s="5">
        <f t="shared" ref="F717" si="306">SUM(F710:F716)</f>
        <v>0</v>
      </c>
      <c r="G717" s="5">
        <f t="shared" ref="G717" si="307">SUM(G710:G716)</f>
        <v>852</v>
      </c>
      <c r="H717" s="5">
        <f t="shared" ref="H717" si="308">SUM(H710:H716)</f>
        <v>95</v>
      </c>
      <c r="I717" s="5">
        <f t="shared" ref="I717" si="309">SUM(I710:I716)</f>
        <v>0</v>
      </c>
      <c r="J717" s="45" t="s">
        <v>56</v>
      </c>
      <c r="K717" s="5">
        <f t="shared" ref="K717" si="310">SUM(K710:K716)</f>
        <v>0</v>
      </c>
      <c r="L717" s="5">
        <f t="shared" ref="L717" si="311">SUM(L710:L716)</f>
        <v>0</v>
      </c>
      <c r="M717" s="97"/>
      <c r="N717" s="23"/>
      <c r="O717" s="23"/>
    </row>
    <row r="718" spans="1:15" s="3" customFormat="1" ht="15.6" x14ac:dyDescent="0.25">
      <c r="A718" s="113">
        <v>3</v>
      </c>
      <c r="B718" s="99" t="s">
        <v>169</v>
      </c>
      <c r="C718" s="99" t="s">
        <v>332</v>
      </c>
      <c r="D718" s="36">
        <v>2019</v>
      </c>
      <c r="E718" s="41">
        <f>SUM(F718:I718)</f>
        <v>987</v>
      </c>
      <c r="F718" s="17">
        <v>0</v>
      </c>
      <c r="G718" s="17">
        <v>888</v>
      </c>
      <c r="H718" s="17">
        <v>99</v>
      </c>
      <c r="I718" s="13">
        <v>0</v>
      </c>
      <c r="J718" s="35" t="s">
        <v>57</v>
      </c>
      <c r="K718" s="13">
        <v>0</v>
      </c>
      <c r="L718" s="87">
        <v>0</v>
      </c>
      <c r="M718" s="97" t="s">
        <v>40</v>
      </c>
      <c r="N718" s="23"/>
      <c r="O718" s="23"/>
    </row>
    <row r="719" spans="1:15" s="3" customFormat="1" ht="15.6" x14ac:dyDescent="0.25">
      <c r="A719" s="98"/>
      <c r="B719" s="99"/>
      <c r="C719" s="99"/>
      <c r="D719" s="36">
        <v>2020</v>
      </c>
      <c r="E719" s="41">
        <f t="shared" ref="E719:E724" si="312">SUM(F719:I719)</f>
        <v>0</v>
      </c>
      <c r="F719" s="17">
        <v>0</v>
      </c>
      <c r="G719" s="17">
        <v>0</v>
      </c>
      <c r="H719" s="17">
        <v>0</v>
      </c>
      <c r="I719" s="13">
        <v>0</v>
      </c>
      <c r="J719" s="35" t="s">
        <v>57</v>
      </c>
      <c r="K719" s="13">
        <v>0</v>
      </c>
      <c r="L719" s="89">
        <v>0</v>
      </c>
      <c r="M719" s="97"/>
      <c r="N719" s="23"/>
      <c r="O719" s="23"/>
    </row>
    <row r="720" spans="1:15" s="3" customFormat="1" ht="15.6" x14ac:dyDescent="0.25">
      <c r="A720" s="98"/>
      <c r="B720" s="99"/>
      <c r="C720" s="99"/>
      <c r="D720" s="36">
        <v>2021</v>
      </c>
      <c r="E720" s="41">
        <f t="shared" si="312"/>
        <v>0</v>
      </c>
      <c r="F720" s="17">
        <v>0</v>
      </c>
      <c r="G720" s="17">
        <v>0</v>
      </c>
      <c r="H720" s="17">
        <v>0</v>
      </c>
      <c r="I720" s="13">
        <v>0</v>
      </c>
      <c r="J720" s="35" t="s">
        <v>57</v>
      </c>
      <c r="K720" s="13">
        <v>0</v>
      </c>
      <c r="L720" s="89">
        <v>0</v>
      </c>
      <c r="M720" s="97"/>
      <c r="N720" s="23"/>
      <c r="O720" s="23"/>
    </row>
    <row r="721" spans="1:15" s="3" customFormat="1" ht="15.6" x14ac:dyDescent="0.25">
      <c r="A721" s="98"/>
      <c r="B721" s="99"/>
      <c r="C721" s="99"/>
      <c r="D721" s="36">
        <v>2022</v>
      </c>
      <c r="E721" s="41">
        <f t="shared" si="312"/>
        <v>0</v>
      </c>
      <c r="F721" s="17">
        <v>0</v>
      </c>
      <c r="G721" s="17">
        <v>0</v>
      </c>
      <c r="H721" s="17">
        <v>0</v>
      </c>
      <c r="I721" s="13">
        <v>0</v>
      </c>
      <c r="J721" s="35" t="s">
        <v>57</v>
      </c>
      <c r="K721" s="13">
        <v>0</v>
      </c>
      <c r="L721" s="89">
        <v>0</v>
      </c>
      <c r="M721" s="97"/>
      <c r="N721" s="23"/>
      <c r="O721" s="23"/>
    </row>
    <row r="722" spans="1:15" s="3" customFormat="1" ht="15.6" x14ac:dyDescent="0.25">
      <c r="A722" s="98"/>
      <c r="B722" s="99"/>
      <c r="C722" s="99"/>
      <c r="D722" s="36">
        <v>2023</v>
      </c>
      <c r="E722" s="41">
        <f t="shared" si="312"/>
        <v>0</v>
      </c>
      <c r="F722" s="17">
        <v>0</v>
      </c>
      <c r="G722" s="17">
        <v>0</v>
      </c>
      <c r="H722" s="17">
        <v>0</v>
      </c>
      <c r="I722" s="13">
        <v>0</v>
      </c>
      <c r="J722" s="35" t="s">
        <v>57</v>
      </c>
      <c r="K722" s="13">
        <v>0</v>
      </c>
      <c r="L722" s="89">
        <v>0</v>
      </c>
      <c r="M722" s="97"/>
      <c r="N722" s="23"/>
      <c r="O722" s="23"/>
    </row>
    <row r="723" spans="1:15" s="3" customFormat="1" ht="15.6" x14ac:dyDescent="0.25">
      <c r="A723" s="98"/>
      <c r="B723" s="99"/>
      <c r="C723" s="99"/>
      <c r="D723" s="36">
        <v>2024</v>
      </c>
      <c r="E723" s="41">
        <f t="shared" si="312"/>
        <v>0</v>
      </c>
      <c r="F723" s="13">
        <v>0</v>
      </c>
      <c r="G723" s="13">
        <v>0</v>
      </c>
      <c r="H723" s="13">
        <v>0</v>
      </c>
      <c r="I723" s="13">
        <v>0</v>
      </c>
      <c r="J723" s="35" t="s">
        <v>57</v>
      </c>
      <c r="K723" s="13">
        <v>0</v>
      </c>
      <c r="L723" s="89">
        <v>0</v>
      </c>
      <c r="M723" s="97"/>
      <c r="N723" s="23"/>
      <c r="O723" s="23"/>
    </row>
    <row r="724" spans="1:15" s="3" customFormat="1" ht="15.6" x14ac:dyDescent="0.25">
      <c r="A724" s="98"/>
      <c r="B724" s="99"/>
      <c r="C724" s="99"/>
      <c r="D724" s="36" t="s">
        <v>33</v>
      </c>
      <c r="E724" s="41">
        <f t="shared" si="312"/>
        <v>0</v>
      </c>
      <c r="F724" s="13">
        <v>0</v>
      </c>
      <c r="G724" s="13">
        <v>0</v>
      </c>
      <c r="H724" s="13">
        <v>0</v>
      </c>
      <c r="I724" s="13">
        <v>0</v>
      </c>
      <c r="J724" s="35" t="s">
        <v>57</v>
      </c>
      <c r="K724" s="13">
        <v>0</v>
      </c>
      <c r="L724" s="89">
        <v>0</v>
      </c>
      <c r="M724" s="97"/>
      <c r="N724" s="23"/>
      <c r="O724" s="23"/>
    </row>
    <row r="725" spans="1:15" s="3" customFormat="1" ht="15.6" x14ac:dyDescent="0.25">
      <c r="A725" s="98"/>
      <c r="B725" s="99"/>
      <c r="C725" s="99"/>
      <c r="D725" s="18" t="s">
        <v>10</v>
      </c>
      <c r="E725" s="5">
        <f>SUM(E718:E724)</f>
        <v>987</v>
      </c>
      <c r="F725" s="5">
        <f t="shared" ref="F725" si="313">SUM(F718:F724)</f>
        <v>0</v>
      </c>
      <c r="G725" s="5">
        <f t="shared" ref="G725" si="314">SUM(G718:G724)</f>
        <v>888</v>
      </c>
      <c r="H725" s="5">
        <f t="shared" ref="H725" si="315">SUM(H718:H724)</f>
        <v>99</v>
      </c>
      <c r="I725" s="5">
        <f t="shared" ref="I725" si="316">SUM(I718:I724)</f>
        <v>0</v>
      </c>
      <c r="J725" s="45" t="s">
        <v>56</v>
      </c>
      <c r="K725" s="5">
        <f t="shared" ref="K725" si="317">SUM(K718:K724)</f>
        <v>0</v>
      </c>
      <c r="L725" s="5">
        <f t="shared" ref="L725" si="318">SUM(L718:L724)</f>
        <v>0</v>
      </c>
      <c r="M725" s="97"/>
      <c r="N725" s="23"/>
      <c r="O725" s="23"/>
    </row>
    <row r="726" spans="1:15" s="3" customFormat="1" ht="15.75" customHeight="1" x14ac:dyDescent="0.25">
      <c r="A726" s="113">
        <v>4</v>
      </c>
      <c r="B726" s="99" t="s">
        <v>172</v>
      </c>
      <c r="C726" s="99" t="s">
        <v>331</v>
      </c>
      <c r="D726" s="36">
        <v>2019</v>
      </c>
      <c r="E726" s="41">
        <f>SUM(F726:I726)</f>
        <v>4908</v>
      </c>
      <c r="F726" s="17">
        <v>0</v>
      </c>
      <c r="G726" s="17">
        <v>4417</v>
      </c>
      <c r="H726" s="17">
        <v>491</v>
      </c>
      <c r="I726" s="13">
        <v>0</v>
      </c>
      <c r="J726" s="35" t="s">
        <v>57</v>
      </c>
      <c r="K726" s="13">
        <v>0</v>
      </c>
      <c r="L726" s="87">
        <v>0</v>
      </c>
      <c r="M726" s="97" t="s">
        <v>40</v>
      </c>
      <c r="N726" s="23"/>
      <c r="O726" s="23"/>
    </row>
    <row r="727" spans="1:15" s="3" customFormat="1" ht="15.75" customHeight="1" x14ac:dyDescent="0.25">
      <c r="A727" s="98"/>
      <c r="B727" s="99"/>
      <c r="C727" s="99"/>
      <c r="D727" s="36">
        <v>2020</v>
      </c>
      <c r="E727" s="41">
        <f t="shared" ref="E727:E732" si="319">SUM(F727:I727)</f>
        <v>0</v>
      </c>
      <c r="F727" s="17">
        <v>0</v>
      </c>
      <c r="G727" s="17">
        <v>0</v>
      </c>
      <c r="H727" s="17">
        <v>0</v>
      </c>
      <c r="I727" s="13">
        <v>0</v>
      </c>
      <c r="J727" s="35" t="s">
        <v>57</v>
      </c>
      <c r="K727" s="13">
        <v>0</v>
      </c>
      <c r="L727" s="89">
        <v>0</v>
      </c>
      <c r="M727" s="97"/>
      <c r="N727" s="23"/>
      <c r="O727" s="23"/>
    </row>
    <row r="728" spans="1:15" s="3" customFormat="1" ht="15.6" x14ac:dyDescent="0.25">
      <c r="A728" s="98"/>
      <c r="B728" s="99"/>
      <c r="C728" s="99"/>
      <c r="D728" s="36">
        <v>2021</v>
      </c>
      <c r="E728" s="41">
        <f t="shared" si="319"/>
        <v>0</v>
      </c>
      <c r="F728" s="17">
        <v>0</v>
      </c>
      <c r="G728" s="17">
        <v>0</v>
      </c>
      <c r="H728" s="17">
        <v>0</v>
      </c>
      <c r="I728" s="13">
        <v>0</v>
      </c>
      <c r="J728" s="35" t="s">
        <v>57</v>
      </c>
      <c r="K728" s="13">
        <v>0</v>
      </c>
      <c r="L728" s="89">
        <v>0</v>
      </c>
      <c r="M728" s="97"/>
      <c r="N728" s="23"/>
      <c r="O728" s="23"/>
    </row>
    <row r="729" spans="1:15" s="3" customFormat="1" ht="15.6" x14ac:dyDescent="0.25">
      <c r="A729" s="98"/>
      <c r="B729" s="99"/>
      <c r="C729" s="99"/>
      <c r="D729" s="36">
        <v>2022</v>
      </c>
      <c r="E729" s="41">
        <f t="shared" si="319"/>
        <v>0</v>
      </c>
      <c r="F729" s="17">
        <v>0</v>
      </c>
      <c r="G729" s="17">
        <v>0</v>
      </c>
      <c r="H729" s="17">
        <v>0</v>
      </c>
      <c r="I729" s="13">
        <v>0</v>
      </c>
      <c r="J729" s="35" t="s">
        <v>57</v>
      </c>
      <c r="K729" s="13">
        <v>0</v>
      </c>
      <c r="L729" s="89">
        <v>0</v>
      </c>
      <c r="M729" s="97"/>
      <c r="N729" s="23"/>
      <c r="O729" s="23"/>
    </row>
    <row r="730" spans="1:15" s="3" customFormat="1" ht="15.6" x14ac:dyDescent="0.25">
      <c r="A730" s="98"/>
      <c r="B730" s="99"/>
      <c r="C730" s="99"/>
      <c r="D730" s="36">
        <v>2023</v>
      </c>
      <c r="E730" s="41">
        <f t="shared" si="319"/>
        <v>0</v>
      </c>
      <c r="F730" s="17">
        <v>0</v>
      </c>
      <c r="G730" s="17">
        <v>0</v>
      </c>
      <c r="H730" s="17">
        <v>0</v>
      </c>
      <c r="I730" s="13">
        <v>0</v>
      </c>
      <c r="J730" s="35" t="s">
        <v>57</v>
      </c>
      <c r="K730" s="13">
        <v>0</v>
      </c>
      <c r="L730" s="89">
        <v>0</v>
      </c>
      <c r="M730" s="97"/>
      <c r="N730" s="23"/>
      <c r="O730" s="23"/>
    </row>
    <row r="731" spans="1:15" s="3" customFormat="1" ht="15.6" x14ac:dyDescent="0.25">
      <c r="A731" s="98"/>
      <c r="B731" s="99"/>
      <c r="C731" s="99"/>
      <c r="D731" s="36">
        <v>2024</v>
      </c>
      <c r="E731" s="41">
        <f t="shared" si="319"/>
        <v>0</v>
      </c>
      <c r="F731" s="13">
        <v>0</v>
      </c>
      <c r="G731" s="13">
        <v>0</v>
      </c>
      <c r="H731" s="13">
        <v>0</v>
      </c>
      <c r="I731" s="13">
        <v>0</v>
      </c>
      <c r="J731" s="35" t="s">
        <v>57</v>
      </c>
      <c r="K731" s="13">
        <v>0</v>
      </c>
      <c r="L731" s="89">
        <v>0</v>
      </c>
      <c r="M731" s="97"/>
      <c r="N731" s="23"/>
      <c r="O731" s="23"/>
    </row>
    <row r="732" spans="1:15" s="3" customFormat="1" ht="15.6" x14ac:dyDescent="0.25">
      <c r="A732" s="98"/>
      <c r="B732" s="99"/>
      <c r="C732" s="99"/>
      <c r="D732" s="36" t="s">
        <v>33</v>
      </c>
      <c r="E732" s="41">
        <f t="shared" si="319"/>
        <v>0</v>
      </c>
      <c r="F732" s="13">
        <v>0</v>
      </c>
      <c r="G732" s="13">
        <v>0</v>
      </c>
      <c r="H732" s="13">
        <v>0</v>
      </c>
      <c r="I732" s="13">
        <v>0</v>
      </c>
      <c r="J732" s="35" t="s">
        <v>57</v>
      </c>
      <c r="K732" s="13">
        <v>0</v>
      </c>
      <c r="L732" s="89">
        <v>0</v>
      </c>
      <c r="M732" s="97"/>
      <c r="N732" s="23"/>
      <c r="O732" s="23"/>
    </row>
    <row r="733" spans="1:15" s="3" customFormat="1" ht="15.6" x14ac:dyDescent="0.25">
      <c r="A733" s="98"/>
      <c r="B733" s="99"/>
      <c r="C733" s="99"/>
      <c r="D733" s="18" t="s">
        <v>10</v>
      </c>
      <c r="E733" s="5">
        <f>SUM(E726:E732)</f>
        <v>4908</v>
      </c>
      <c r="F733" s="5">
        <f t="shared" ref="F733:L733" si="320">SUM(F726:F732)</f>
        <v>0</v>
      </c>
      <c r="G733" s="5">
        <f t="shared" si="320"/>
        <v>4417</v>
      </c>
      <c r="H733" s="5">
        <f t="shared" si="320"/>
        <v>491</v>
      </c>
      <c r="I733" s="5">
        <f t="shared" si="320"/>
        <v>0</v>
      </c>
      <c r="J733" s="45" t="s">
        <v>56</v>
      </c>
      <c r="K733" s="5">
        <f t="shared" si="320"/>
        <v>0</v>
      </c>
      <c r="L733" s="14">
        <f t="shared" si="320"/>
        <v>0</v>
      </c>
      <c r="M733" s="97"/>
      <c r="N733" s="23"/>
      <c r="O733" s="23"/>
    </row>
    <row r="734" spans="1:15" s="3" customFormat="1" ht="15.6" x14ac:dyDescent="0.25">
      <c r="A734" s="98">
        <v>5</v>
      </c>
      <c r="B734" s="99" t="s">
        <v>171</v>
      </c>
      <c r="C734" s="99" t="s">
        <v>333</v>
      </c>
      <c r="D734" s="36">
        <v>2019</v>
      </c>
      <c r="E734" s="5">
        <f>SUM(F734:I734)</f>
        <v>4138</v>
      </c>
      <c r="F734" s="13">
        <v>0</v>
      </c>
      <c r="G734" s="13">
        <v>3724</v>
      </c>
      <c r="H734" s="13">
        <v>414</v>
      </c>
      <c r="I734" s="13">
        <v>0</v>
      </c>
      <c r="J734" s="35" t="s">
        <v>57</v>
      </c>
      <c r="K734" s="67">
        <v>0</v>
      </c>
      <c r="L734" s="34">
        <v>0</v>
      </c>
      <c r="M734" s="97" t="s">
        <v>41</v>
      </c>
      <c r="N734" s="23"/>
      <c r="O734" s="23"/>
    </row>
    <row r="735" spans="1:15" s="3" customFormat="1" ht="15.75" customHeight="1" x14ac:dyDescent="0.25">
      <c r="A735" s="98"/>
      <c r="B735" s="99"/>
      <c r="C735" s="99"/>
      <c r="D735" s="36">
        <v>2020</v>
      </c>
      <c r="E735" s="5">
        <f t="shared" ref="E735:E740" si="321">SUM(F735:I735)</f>
        <v>0</v>
      </c>
      <c r="F735" s="13">
        <v>0</v>
      </c>
      <c r="G735" s="13">
        <v>0</v>
      </c>
      <c r="H735" s="13">
        <v>0</v>
      </c>
      <c r="I735" s="13">
        <v>0</v>
      </c>
      <c r="J735" s="35" t="s">
        <v>57</v>
      </c>
      <c r="K735" s="67">
        <v>0</v>
      </c>
      <c r="L735" s="34">
        <v>0</v>
      </c>
      <c r="M735" s="97"/>
      <c r="N735" s="23"/>
      <c r="O735" s="23"/>
    </row>
    <row r="736" spans="1:15" s="3" customFormat="1" ht="15.6" x14ac:dyDescent="0.25">
      <c r="A736" s="98"/>
      <c r="B736" s="99"/>
      <c r="C736" s="99"/>
      <c r="D736" s="36">
        <v>2021</v>
      </c>
      <c r="E736" s="5">
        <f t="shared" si="321"/>
        <v>0</v>
      </c>
      <c r="F736" s="13">
        <v>0</v>
      </c>
      <c r="G736" s="13">
        <v>0</v>
      </c>
      <c r="H736" s="13">
        <v>0</v>
      </c>
      <c r="I736" s="13">
        <v>0</v>
      </c>
      <c r="J736" s="35" t="s">
        <v>57</v>
      </c>
      <c r="K736" s="67">
        <v>0</v>
      </c>
      <c r="L736" s="34">
        <v>0</v>
      </c>
      <c r="M736" s="97"/>
      <c r="N736" s="23"/>
      <c r="O736" s="23"/>
    </row>
    <row r="737" spans="1:15" s="3" customFormat="1" ht="15.6" x14ac:dyDescent="0.25">
      <c r="A737" s="98"/>
      <c r="B737" s="99"/>
      <c r="C737" s="99"/>
      <c r="D737" s="36">
        <v>2022</v>
      </c>
      <c r="E737" s="5">
        <f t="shared" si="321"/>
        <v>0</v>
      </c>
      <c r="F737" s="13">
        <v>0</v>
      </c>
      <c r="G737" s="13">
        <v>0</v>
      </c>
      <c r="H737" s="13">
        <v>0</v>
      </c>
      <c r="I737" s="13">
        <v>0</v>
      </c>
      <c r="J737" s="35" t="s">
        <v>57</v>
      </c>
      <c r="K737" s="67">
        <v>0</v>
      </c>
      <c r="L737" s="34">
        <v>0</v>
      </c>
      <c r="M737" s="97"/>
      <c r="N737" s="23"/>
      <c r="O737" s="23"/>
    </row>
    <row r="738" spans="1:15" s="3" customFormat="1" ht="15.6" x14ac:dyDescent="0.25">
      <c r="A738" s="98"/>
      <c r="B738" s="99"/>
      <c r="C738" s="99"/>
      <c r="D738" s="36">
        <v>2023</v>
      </c>
      <c r="E738" s="5">
        <f t="shared" si="321"/>
        <v>0</v>
      </c>
      <c r="F738" s="13">
        <v>0</v>
      </c>
      <c r="G738" s="13">
        <v>0</v>
      </c>
      <c r="H738" s="13">
        <v>0</v>
      </c>
      <c r="I738" s="13">
        <v>0</v>
      </c>
      <c r="J738" s="35" t="s">
        <v>57</v>
      </c>
      <c r="K738" s="67">
        <v>0</v>
      </c>
      <c r="L738" s="34">
        <v>0</v>
      </c>
      <c r="M738" s="97"/>
      <c r="N738" s="23"/>
      <c r="O738" s="23"/>
    </row>
    <row r="739" spans="1:15" s="3" customFormat="1" ht="15.6" x14ac:dyDescent="0.25">
      <c r="A739" s="98"/>
      <c r="B739" s="99"/>
      <c r="C739" s="99"/>
      <c r="D739" s="36">
        <v>2024</v>
      </c>
      <c r="E739" s="5">
        <f t="shared" si="321"/>
        <v>0</v>
      </c>
      <c r="F739" s="13">
        <v>0</v>
      </c>
      <c r="G739" s="13">
        <v>0</v>
      </c>
      <c r="H739" s="13">
        <v>0</v>
      </c>
      <c r="I739" s="13">
        <v>0</v>
      </c>
      <c r="J739" s="35" t="s">
        <v>57</v>
      </c>
      <c r="K739" s="67">
        <v>0</v>
      </c>
      <c r="L739" s="34">
        <v>0</v>
      </c>
      <c r="M739" s="97"/>
      <c r="N739" s="23"/>
      <c r="O739" s="23"/>
    </row>
    <row r="740" spans="1:15" s="3" customFormat="1" ht="15.6" x14ac:dyDescent="0.25">
      <c r="A740" s="98"/>
      <c r="B740" s="99"/>
      <c r="C740" s="99"/>
      <c r="D740" s="36" t="s">
        <v>33</v>
      </c>
      <c r="E740" s="5">
        <f t="shared" si="321"/>
        <v>0</v>
      </c>
      <c r="F740" s="13">
        <v>0</v>
      </c>
      <c r="G740" s="13">
        <v>0</v>
      </c>
      <c r="H740" s="13">
        <v>0</v>
      </c>
      <c r="I740" s="13">
        <v>0</v>
      </c>
      <c r="J740" s="35" t="s">
        <v>57</v>
      </c>
      <c r="K740" s="67">
        <v>0</v>
      </c>
      <c r="L740" s="34">
        <v>0</v>
      </c>
      <c r="M740" s="97"/>
      <c r="N740" s="23"/>
      <c r="O740" s="23"/>
    </row>
    <row r="741" spans="1:15" s="3" customFormat="1" ht="36.75" customHeight="1" x14ac:dyDescent="0.25">
      <c r="A741" s="98"/>
      <c r="B741" s="99"/>
      <c r="C741" s="99"/>
      <c r="D741" s="18" t="s">
        <v>10</v>
      </c>
      <c r="E741" s="5">
        <f>SUM(E734:E740)</f>
        <v>4138</v>
      </c>
      <c r="F741" s="5">
        <f t="shared" ref="F741:L741" si="322">SUM(F734:F740)</f>
        <v>0</v>
      </c>
      <c r="G741" s="5">
        <f t="shared" si="322"/>
        <v>3724</v>
      </c>
      <c r="H741" s="5">
        <f t="shared" si="322"/>
        <v>414</v>
      </c>
      <c r="I741" s="5">
        <f t="shared" si="322"/>
        <v>0</v>
      </c>
      <c r="J741" s="45" t="s">
        <v>56</v>
      </c>
      <c r="K741" s="68">
        <f t="shared" si="322"/>
        <v>0</v>
      </c>
      <c r="L741" s="14">
        <f t="shared" si="322"/>
        <v>0</v>
      </c>
      <c r="M741" s="97"/>
      <c r="N741" s="23"/>
      <c r="O741" s="23"/>
    </row>
    <row r="742" spans="1:15" s="3" customFormat="1" ht="15.75" customHeight="1" x14ac:dyDescent="0.25">
      <c r="A742" s="98">
        <v>6</v>
      </c>
      <c r="B742" s="100" t="s">
        <v>173</v>
      </c>
      <c r="C742" s="99" t="s">
        <v>332</v>
      </c>
      <c r="D742" s="36">
        <v>2019</v>
      </c>
      <c r="E742" s="5">
        <f>SUM(F742:I742)</f>
        <v>670</v>
      </c>
      <c r="F742" s="13">
        <v>0</v>
      </c>
      <c r="G742" s="13">
        <v>0</v>
      </c>
      <c r="H742" s="13">
        <v>670</v>
      </c>
      <c r="I742" s="13">
        <v>0</v>
      </c>
      <c r="J742" s="35" t="s">
        <v>57</v>
      </c>
      <c r="K742" s="13">
        <v>0</v>
      </c>
      <c r="L742" s="34">
        <v>0</v>
      </c>
      <c r="M742" s="97" t="s">
        <v>40</v>
      </c>
      <c r="N742" s="23"/>
      <c r="O742" s="23"/>
    </row>
    <row r="743" spans="1:15" s="3" customFormat="1" ht="15.6" x14ac:dyDescent="0.25">
      <c r="A743" s="98"/>
      <c r="B743" s="100"/>
      <c r="C743" s="99"/>
      <c r="D743" s="36">
        <v>2020</v>
      </c>
      <c r="E743" s="5">
        <f t="shared" ref="E743:E748" si="323">SUM(F743:I743)</f>
        <v>0</v>
      </c>
      <c r="F743" s="13">
        <v>0</v>
      </c>
      <c r="G743" s="13">
        <v>0</v>
      </c>
      <c r="H743" s="13">
        <v>0</v>
      </c>
      <c r="I743" s="13">
        <v>0</v>
      </c>
      <c r="J743" s="35" t="s">
        <v>57</v>
      </c>
      <c r="K743" s="13">
        <v>1683.2</v>
      </c>
      <c r="L743" s="34">
        <v>0</v>
      </c>
      <c r="M743" s="97"/>
      <c r="N743" s="23"/>
      <c r="O743" s="23"/>
    </row>
    <row r="744" spans="1:15" s="3" customFormat="1" ht="15.6" x14ac:dyDescent="0.25">
      <c r="A744" s="98"/>
      <c r="B744" s="100"/>
      <c r="C744" s="99"/>
      <c r="D744" s="36">
        <v>2021</v>
      </c>
      <c r="E744" s="5">
        <f t="shared" si="323"/>
        <v>0</v>
      </c>
      <c r="F744" s="13">
        <v>0</v>
      </c>
      <c r="G744" s="13">
        <v>0</v>
      </c>
      <c r="H744" s="13">
        <v>0</v>
      </c>
      <c r="I744" s="13">
        <v>0</v>
      </c>
      <c r="J744" s="35" t="s">
        <v>57</v>
      </c>
      <c r="K744" s="13">
        <v>0</v>
      </c>
      <c r="L744" s="34">
        <v>0</v>
      </c>
      <c r="M744" s="97"/>
      <c r="N744" s="23"/>
      <c r="O744" s="23"/>
    </row>
    <row r="745" spans="1:15" s="3" customFormat="1" ht="15.6" x14ac:dyDescent="0.25">
      <c r="A745" s="98"/>
      <c r="B745" s="100"/>
      <c r="C745" s="99"/>
      <c r="D745" s="36">
        <v>2022</v>
      </c>
      <c r="E745" s="5">
        <f t="shared" si="323"/>
        <v>0</v>
      </c>
      <c r="F745" s="13">
        <v>0</v>
      </c>
      <c r="G745" s="13">
        <v>0</v>
      </c>
      <c r="H745" s="13">
        <v>0</v>
      </c>
      <c r="I745" s="13">
        <v>0</v>
      </c>
      <c r="J745" s="35" t="s">
        <v>57</v>
      </c>
      <c r="K745" s="13">
        <v>0</v>
      </c>
      <c r="L745" s="34">
        <v>0</v>
      </c>
      <c r="M745" s="97"/>
      <c r="N745" s="23"/>
      <c r="O745" s="23"/>
    </row>
    <row r="746" spans="1:15" s="3" customFormat="1" ht="15.6" x14ac:dyDescent="0.25">
      <c r="A746" s="98"/>
      <c r="B746" s="100"/>
      <c r="C746" s="99"/>
      <c r="D746" s="36">
        <v>2023</v>
      </c>
      <c r="E746" s="5">
        <f t="shared" si="323"/>
        <v>0</v>
      </c>
      <c r="F746" s="13">
        <v>0</v>
      </c>
      <c r="G746" s="13">
        <v>0</v>
      </c>
      <c r="H746" s="13">
        <v>0</v>
      </c>
      <c r="I746" s="13">
        <v>0</v>
      </c>
      <c r="J746" s="35" t="s">
        <v>57</v>
      </c>
      <c r="K746" s="13">
        <v>0</v>
      </c>
      <c r="L746" s="34">
        <v>0</v>
      </c>
      <c r="M746" s="97"/>
      <c r="N746" s="23"/>
      <c r="O746" s="23"/>
    </row>
    <row r="747" spans="1:15" s="3" customFormat="1" ht="15.6" x14ac:dyDescent="0.25">
      <c r="A747" s="98"/>
      <c r="B747" s="100"/>
      <c r="C747" s="99"/>
      <c r="D747" s="36">
        <v>2024</v>
      </c>
      <c r="E747" s="5">
        <f t="shared" si="323"/>
        <v>0</v>
      </c>
      <c r="F747" s="13">
        <v>0</v>
      </c>
      <c r="G747" s="13">
        <v>0</v>
      </c>
      <c r="H747" s="13">
        <v>0</v>
      </c>
      <c r="I747" s="13">
        <v>0</v>
      </c>
      <c r="J747" s="35" t="s">
        <v>57</v>
      </c>
      <c r="K747" s="13">
        <v>0</v>
      </c>
      <c r="L747" s="34">
        <v>0</v>
      </c>
      <c r="M747" s="97"/>
      <c r="N747" s="23"/>
      <c r="O747" s="23"/>
    </row>
    <row r="748" spans="1:15" s="3" customFormat="1" ht="15.6" x14ac:dyDescent="0.25">
      <c r="A748" s="98"/>
      <c r="B748" s="100"/>
      <c r="C748" s="99"/>
      <c r="D748" s="36" t="s">
        <v>33</v>
      </c>
      <c r="E748" s="5">
        <f t="shared" si="323"/>
        <v>0</v>
      </c>
      <c r="F748" s="13">
        <v>0</v>
      </c>
      <c r="G748" s="13">
        <v>0</v>
      </c>
      <c r="H748" s="13">
        <v>0</v>
      </c>
      <c r="I748" s="13">
        <v>0</v>
      </c>
      <c r="J748" s="35" t="s">
        <v>57</v>
      </c>
      <c r="K748" s="13">
        <v>0</v>
      </c>
      <c r="L748" s="34">
        <v>0</v>
      </c>
      <c r="M748" s="97"/>
      <c r="N748" s="23"/>
      <c r="O748" s="23"/>
    </row>
    <row r="749" spans="1:15" s="3" customFormat="1" ht="16.5" customHeight="1" x14ac:dyDescent="0.25">
      <c r="A749" s="98"/>
      <c r="B749" s="100"/>
      <c r="C749" s="99"/>
      <c r="D749" s="18" t="s">
        <v>10</v>
      </c>
      <c r="E749" s="5">
        <f>SUM(E742:E748)</f>
        <v>670</v>
      </c>
      <c r="F749" s="5">
        <f t="shared" ref="F749" si="324">SUM(F742:F748)</f>
        <v>0</v>
      </c>
      <c r="G749" s="5">
        <f t="shared" ref="G749" si="325">SUM(G742:G748)</f>
        <v>0</v>
      </c>
      <c r="H749" s="5">
        <f t="shared" ref="H749" si="326">SUM(H742:H748)</f>
        <v>670</v>
      </c>
      <c r="I749" s="5">
        <f t="shared" ref="I749" si="327">SUM(I742:I748)</f>
        <v>0</v>
      </c>
      <c r="J749" s="45" t="s">
        <v>56</v>
      </c>
      <c r="K749" s="5">
        <f t="shared" ref="K749" si="328">SUM(K742:K748)</f>
        <v>1683.2</v>
      </c>
      <c r="L749" s="5">
        <f t="shared" ref="L749" si="329">SUM(L742:L748)</f>
        <v>0</v>
      </c>
      <c r="M749" s="97"/>
      <c r="N749" s="23"/>
      <c r="O749" s="23"/>
    </row>
    <row r="750" spans="1:15" s="3" customFormat="1" ht="15.6" x14ac:dyDescent="0.25">
      <c r="A750" s="98">
        <v>7</v>
      </c>
      <c r="B750" s="99" t="s">
        <v>174</v>
      </c>
      <c r="C750" s="99" t="s">
        <v>332</v>
      </c>
      <c r="D750" s="36">
        <v>2019</v>
      </c>
      <c r="E750" s="5">
        <f>SUM(F750:I750)</f>
        <v>2824</v>
      </c>
      <c r="F750" s="13">
        <v>0</v>
      </c>
      <c r="G750" s="13">
        <v>2542</v>
      </c>
      <c r="H750" s="13">
        <v>282</v>
      </c>
      <c r="I750" s="13">
        <v>0</v>
      </c>
      <c r="J750" s="35" t="s">
        <v>57</v>
      </c>
      <c r="K750" s="13">
        <v>0</v>
      </c>
      <c r="L750" s="34">
        <v>0</v>
      </c>
      <c r="M750" s="97" t="s">
        <v>67</v>
      </c>
      <c r="N750" s="23"/>
      <c r="O750" s="23"/>
    </row>
    <row r="751" spans="1:15" s="3" customFormat="1" ht="15.6" x14ac:dyDescent="0.25">
      <c r="A751" s="98"/>
      <c r="B751" s="99"/>
      <c r="C751" s="99"/>
      <c r="D751" s="36">
        <v>2020</v>
      </c>
      <c r="E751" s="5">
        <f t="shared" ref="E751:E756" si="330">SUM(F751:I751)</f>
        <v>0</v>
      </c>
      <c r="F751" s="13">
        <v>0</v>
      </c>
      <c r="G751" s="13">
        <v>0</v>
      </c>
      <c r="H751" s="13">
        <v>0</v>
      </c>
      <c r="I751" s="13">
        <v>0</v>
      </c>
      <c r="J751" s="35" t="s">
        <v>57</v>
      </c>
      <c r="K751" s="13">
        <v>0</v>
      </c>
      <c r="L751" s="34">
        <v>0</v>
      </c>
      <c r="M751" s="97"/>
      <c r="N751" s="23"/>
      <c r="O751" s="23"/>
    </row>
    <row r="752" spans="1:15" s="3" customFormat="1" ht="15.6" x14ac:dyDescent="0.25">
      <c r="A752" s="98"/>
      <c r="B752" s="99"/>
      <c r="C752" s="99"/>
      <c r="D752" s="36">
        <v>2021</v>
      </c>
      <c r="E752" s="5">
        <f t="shared" si="330"/>
        <v>0</v>
      </c>
      <c r="F752" s="13">
        <v>0</v>
      </c>
      <c r="G752" s="13">
        <v>0</v>
      </c>
      <c r="H752" s="13">
        <v>0</v>
      </c>
      <c r="I752" s="13">
        <v>0</v>
      </c>
      <c r="J752" s="35" t="s">
        <v>57</v>
      </c>
      <c r="K752" s="13">
        <v>0</v>
      </c>
      <c r="L752" s="34">
        <v>0</v>
      </c>
      <c r="M752" s="97"/>
      <c r="N752" s="23"/>
      <c r="O752" s="23"/>
    </row>
    <row r="753" spans="1:15" s="3" customFormat="1" ht="15.6" x14ac:dyDescent="0.25">
      <c r="A753" s="98"/>
      <c r="B753" s="99"/>
      <c r="C753" s="99"/>
      <c r="D753" s="36">
        <v>2022</v>
      </c>
      <c r="E753" s="5">
        <f t="shared" si="330"/>
        <v>0</v>
      </c>
      <c r="F753" s="13">
        <v>0</v>
      </c>
      <c r="G753" s="13">
        <v>0</v>
      </c>
      <c r="H753" s="13">
        <v>0</v>
      </c>
      <c r="I753" s="13">
        <v>0</v>
      </c>
      <c r="J753" s="35" t="s">
        <v>57</v>
      </c>
      <c r="K753" s="13">
        <v>0</v>
      </c>
      <c r="L753" s="34">
        <v>0</v>
      </c>
      <c r="M753" s="97"/>
      <c r="N753" s="23"/>
      <c r="O753" s="23"/>
    </row>
    <row r="754" spans="1:15" s="3" customFormat="1" ht="15.6" x14ac:dyDescent="0.25">
      <c r="A754" s="98"/>
      <c r="B754" s="99"/>
      <c r="C754" s="99"/>
      <c r="D754" s="36">
        <v>2023</v>
      </c>
      <c r="E754" s="5">
        <f t="shared" si="330"/>
        <v>0</v>
      </c>
      <c r="F754" s="13">
        <v>0</v>
      </c>
      <c r="G754" s="13">
        <v>0</v>
      </c>
      <c r="H754" s="13">
        <v>0</v>
      </c>
      <c r="I754" s="13">
        <v>0</v>
      </c>
      <c r="J754" s="35" t="s">
        <v>57</v>
      </c>
      <c r="K754" s="13">
        <v>0</v>
      </c>
      <c r="L754" s="34">
        <v>0</v>
      </c>
      <c r="M754" s="97"/>
      <c r="N754" s="23"/>
      <c r="O754" s="23"/>
    </row>
    <row r="755" spans="1:15" s="3" customFormat="1" ht="15.6" x14ac:dyDescent="0.25">
      <c r="A755" s="98"/>
      <c r="B755" s="99"/>
      <c r="C755" s="99"/>
      <c r="D755" s="36">
        <v>2024</v>
      </c>
      <c r="E755" s="5">
        <f t="shared" si="330"/>
        <v>0</v>
      </c>
      <c r="F755" s="13">
        <v>0</v>
      </c>
      <c r="G755" s="13">
        <v>0</v>
      </c>
      <c r="H755" s="13">
        <v>0</v>
      </c>
      <c r="I755" s="13">
        <v>0</v>
      </c>
      <c r="J755" s="35" t="s">
        <v>57</v>
      </c>
      <c r="K755" s="13">
        <v>0</v>
      </c>
      <c r="L755" s="34">
        <v>0</v>
      </c>
      <c r="M755" s="97"/>
      <c r="N755" s="23"/>
      <c r="O755" s="23"/>
    </row>
    <row r="756" spans="1:15" s="3" customFormat="1" ht="15.6" x14ac:dyDescent="0.25">
      <c r="A756" s="98"/>
      <c r="B756" s="99"/>
      <c r="C756" s="99"/>
      <c r="D756" s="36" t="s">
        <v>33</v>
      </c>
      <c r="E756" s="5">
        <f t="shared" si="330"/>
        <v>0</v>
      </c>
      <c r="F756" s="13">
        <v>0</v>
      </c>
      <c r="G756" s="13">
        <v>0</v>
      </c>
      <c r="H756" s="13">
        <v>0</v>
      </c>
      <c r="I756" s="13">
        <v>0</v>
      </c>
      <c r="J756" s="35" t="s">
        <v>57</v>
      </c>
      <c r="K756" s="13">
        <v>0</v>
      </c>
      <c r="L756" s="34">
        <v>0</v>
      </c>
      <c r="M756" s="97"/>
      <c r="N756" s="23"/>
      <c r="O756" s="23"/>
    </row>
    <row r="757" spans="1:15" s="3" customFormat="1" ht="15.6" x14ac:dyDescent="0.25">
      <c r="A757" s="98"/>
      <c r="B757" s="99"/>
      <c r="C757" s="99"/>
      <c r="D757" s="18" t="s">
        <v>10</v>
      </c>
      <c r="E757" s="5">
        <f>SUM(E750:E756)</f>
        <v>2824</v>
      </c>
      <c r="F757" s="5">
        <f t="shared" ref="F757" si="331">SUM(F750:F756)</f>
        <v>0</v>
      </c>
      <c r="G757" s="5">
        <f t="shared" ref="G757" si="332">SUM(G750:G756)</f>
        <v>2542</v>
      </c>
      <c r="H757" s="5">
        <f t="shared" ref="H757" si="333">SUM(H750:H756)</f>
        <v>282</v>
      </c>
      <c r="I757" s="5">
        <f t="shared" ref="I757" si="334">SUM(I750:I756)</f>
        <v>0</v>
      </c>
      <c r="J757" s="45" t="s">
        <v>56</v>
      </c>
      <c r="K757" s="5">
        <f t="shared" ref="K757" si="335">SUM(K750:K756)</f>
        <v>0</v>
      </c>
      <c r="L757" s="5">
        <f t="shared" ref="L757" si="336">SUM(L750:L756)</f>
        <v>0</v>
      </c>
      <c r="M757" s="97"/>
      <c r="N757" s="23"/>
      <c r="O757" s="23"/>
    </row>
    <row r="758" spans="1:15" s="3" customFormat="1" ht="15.6" x14ac:dyDescent="0.25">
      <c r="A758" s="98">
        <v>8</v>
      </c>
      <c r="B758" s="100" t="s">
        <v>175</v>
      </c>
      <c r="C758" s="99" t="s">
        <v>332</v>
      </c>
      <c r="D758" s="36">
        <v>2019</v>
      </c>
      <c r="E758" s="5">
        <f>SUM(F758:I758)</f>
        <v>670</v>
      </c>
      <c r="F758" s="13">
        <v>0</v>
      </c>
      <c r="G758" s="13">
        <v>0</v>
      </c>
      <c r="H758" s="13">
        <v>670</v>
      </c>
      <c r="I758" s="13">
        <v>0</v>
      </c>
      <c r="J758" s="35" t="s">
        <v>57</v>
      </c>
      <c r="K758" s="13">
        <v>0</v>
      </c>
      <c r="L758" s="34">
        <v>0</v>
      </c>
      <c r="M758" s="97" t="s">
        <v>67</v>
      </c>
      <c r="N758" s="23"/>
      <c r="O758" s="23"/>
    </row>
    <row r="759" spans="1:15" s="3" customFormat="1" ht="15.6" x14ac:dyDescent="0.25">
      <c r="A759" s="98"/>
      <c r="B759" s="100"/>
      <c r="C759" s="99"/>
      <c r="D759" s="36">
        <v>2020</v>
      </c>
      <c r="E759" s="5">
        <f t="shared" ref="E759:E764" si="337">SUM(F759:I759)</f>
        <v>0</v>
      </c>
      <c r="F759" s="13">
        <v>0</v>
      </c>
      <c r="G759" s="13">
        <v>0</v>
      </c>
      <c r="H759" s="13">
        <v>0</v>
      </c>
      <c r="I759" s="13">
        <v>0</v>
      </c>
      <c r="J759" s="35" t="s">
        <v>57</v>
      </c>
      <c r="K759" s="13">
        <v>1835.8</v>
      </c>
      <c r="L759" s="34">
        <v>0</v>
      </c>
      <c r="M759" s="97"/>
      <c r="N759" s="23"/>
      <c r="O759" s="23"/>
    </row>
    <row r="760" spans="1:15" s="3" customFormat="1" ht="15.6" x14ac:dyDescent="0.25">
      <c r="A760" s="98"/>
      <c r="B760" s="100"/>
      <c r="C760" s="99"/>
      <c r="D760" s="36">
        <v>2021</v>
      </c>
      <c r="E760" s="5">
        <f t="shared" si="337"/>
        <v>0</v>
      </c>
      <c r="F760" s="13">
        <v>0</v>
      </c>
      <c r="G760" s="13">
        <v>0</v>
      </c>
      <c r="H760" s="13">
        <v>0</v>
      </c>
      <c r="I760" s="13">
        <v>0</v>
      </c>
      <c r="J760" s="35" t="s">
        <v>57</v>
      </c>
      <c r="K760" s="13">
        <v>0</v>
      </c>
      <c r="L760" s="34">
        <v>0</v>
      </c>
      <c r="M760" s="97"/>
      <c r="N760" s="23"/>
      <c r="O760" s="23"/>
    </row>
    <row r="761" spans="1:15" s="3" customFormat="1" ht="15.6" x14ac:dyDescent="0.25">
      <c r="A761" s="98"/>
      <c r="B761" s="100"/>
      <c r="C761" s="99"/>
      <c r="D761" s="36">
        <v>2022</v>
      </c>
      <c r="E761" s="5">
        <f t="shared" si="337"/>
        <v>0</v>
      </c>
      <c r="F761" s="13">
        <v>0</v>
      </c>
      <c r="G761" s="13">
        <v>0</v>
      </c>
      <c r="H761" s="13">
        <v>0</v>
      </c>
      <c r="I761" s="13">
        <v>0</v>
      </c>
      <c r="J761" s="35" t="s">
        <v>57</v>
      </c>
      <c r="K761" s="13">
        <v>0</v>
      </c>
      <c r="L761" s="34">
        <v>0</v>
      </c>
      <c r="M761" s="97"/>
      <c r="N761" s="23"/>
      <c r="O761" s="23"/>
    </row>
    <row r="762" spans="1:15" s="3" customFormat="1" ht="15.6" x14ac:dyDescent="0.25">
      <c r="A762" s="98"/>
      <c r="B762" s="100"/>
      <c r="C762" s="99"/>
      <c r="D762" s="36">
        <v>2023</v>
      </c>
      <c r="E762" s="5">
        <f t="shared" si="337"/>
        <v>0</v>
      </c>
      <c r="F762" s="13">
        <v>0</v>
      </c>
      <c r="G762" s="13">
        <v>0</v>
      </c>
      <c r="H762" s="13">
        <v>0</v>
      </c>
      <c r="I762" s="13">
        <v>0</v>
      </c>
      <c r="J762" s="35" t="s">
        <v>57</v>
      </c>
      <c r="K762" s="13">
        <v>0</v>
      </c>
      <c r="L762" s="34">
        <v>0</v>
      </c>
      <c r="M762" s="97"/>
      <c r="N762" s="23"/>
      <c r="O762" s="23"/>
    </row>
    <row r="763" spans="1:15" s="3" customFormat="1" ht="15.6" x14ac:dyDescent="0.25">
      <c r="A763" s="98"/>
      <c r="B763" s="100"/>
      <c r="C763" s="99"/>
      <c r="D763" s="36">
        <v>2024</v>
      </c>
      <c r="E763" s="5">
        <f t="shared" si="337"/>
        <v>0</v>
      </c>
      <c r="F763" s="13">
        <v>0</v>
      </c>
      <c r="G763" s="13">
        <v>0</v>
      </c>
      <c r="H763" s="13">
        <v>0</v>
      </c>
      <c r="I763" s="13">
        <v>0</v>
      </c>
      <c r="J763" s="35" t="s">
        <v>57</v>
      </c>
      <c r="K763" s="13">
        <v>0</v>
      </c>
      <c r="L763" s="34">
        <v>0</v>
      </c>
      <c r="M763" s="97"/>
      <c r="N763" s="23"/>
      <c r="O763" s="23"/>
    </row>
    <row r="764" spans="1:15" s="3" customFormat="1" ht="15.6" x14ac:dyDescent="0.25">
      <c r="A764" s="98"/>
      <c r="B764" s="100"/>
      <c r="C764" s="99"/>
      <c r="D764" s="36" t="s">
        <v>33</v>
      </c>
      <c r="E764" s="5">
        <f t="shared" si="337"/>
        <v>0</v>
      </c>
      <c r="F764" s="13">
        <v>0</v>
      </c>
      <c r="G764" s="13">
        <v>0</v>
      </c>
      <c r="H764" s="13">
        <v>0</v>
      </c>
      <c r="I764" s="13">
        <v>0</v>
      </c>
      <c r="J764" s="35" t="s">
        <v>57</v>
      </c>
      <c r="K764" s="13">
        <v>0</v>
      </c>
      <c r="L764" s="34">
        <v>0</v>
      </c>
      <c r="M764" s="97"/>
      <c r="N764" s="23"/>
      <c r="O764" s="23"/>
    </row>
    <row r="765" spans="1:15" s="3" customFormat="1" ht="15.6" x14ac:dyDescent="0.25">
      <c r="A765" s="98"/>
      <c r="B765" s="100"/>
      <c r="C765" s="99"/>
      <c r="D765" s="18" t="s">
        <v>10</v>
      </c>
      <c r="E765" s="5">
        <f>SUM(E758:E764)</f>
        <v>670</v>
      </c>
      <c r="F765" s="5">
        <f t="shared" ref="F765:L765" si="338">SUM(F758:F764)</f>
        <v>0</v>
      </c>
      <c r="G765" s="5">
        <f t="shared" si="338"/>
        <v>0</v>
      </c>
      <c r="H765" s="5">
        <f t="shared" si="338"/>
        <v>670</v>
      </c>
      <c r="I765" s="5">
        <f t="shared" si="338"/>
        <v>0</v>
      </c>
      <c r="J765" s="45" t="s">
        <v>56</v>
      </c>
      <c r="K765" s="5">
        <f t="shared" si="338"/>
        <v>1835.8</v>
      </c>
      <c r="L765" s="5">
        <f t="shared" si="338"/>
        <v>0</v>
      </c>
      <c r="M765" s="97"/>
      <c r="N765" s="23"/>
      <c r="O765" s="23"/>
    </row>
    <row r="766" spans="1:15" s="3" customFormat="1" ht="15.6" x14ac:dyDescent="0.25">
      <c r="A766" s="98">
        <v>9</v>
      </c>
      <c r="B766" s="100" t="s">
        <v>179</v>
      </c>
      <c r="C766" s="99" t="s">
        <v>332</v>
      </c>
      <c r="D766" s="36">
        <v>2019</v>
      </c>
      <c r="E766" s="5">
        <f>SUM(F766:I766)</f>
        <v>2605</v>
      </c>
      <c r="F766" s="13">
        <v>0</v>
      </c>
      <c r="G766" s="13">
        <v>2344</v>
      </c>
      <c r="H766" s="13">
        <v>261</v>
      </c>
      <c r="I766" s="13">
        <v>0</v>
      </c>
      <c r="J766" s="35" t="s">
        <v>57</v>
      </c>
      <c r="K766" s="13">
        <v>0</v>
      </c>
      <c r="L766" s="34">
        <v>0</v>
      </c>
      <c r="M766" s="97" t="s">
        <v>67</v>
      </c>
      <c r="N766" s="23"/>
      <c r="O766" s="23"/>
    </row>
    <row r="767" spans="1:15" s="3" customFormat="1" ht="15.6" x14ac:dyDescent="0.25">
      <c r="A767" s="98"/>
      <c r="B767" s="100"/>
      <c r="C767" s="99"/>
      <c r="D767" s="36">
        <v>2020</v>
      </c>
      <c r="E767" s="5">
        <f t="shared" ref="E767:E772" si="339">SUM(F767:I767)</f>
        <v>0</v>
      </c>
      <c r="F767" s="13">
        <v>0</v>
      </c>
      <c r="G767" s="13">
        <v>0</v>
      </c>
      <c r="H767" s="13">
        <v>0</v>
      </c>
      <c r="I767" s="13">
        <v>0</v>
      </c>
      <c r="J767" s="35" t="s">
        <v>57</v>
      </c>
      <c r="K767" s="13">
        <v>0</v>
      </c>
      <c r="L767" s="34">
        <v>0</v>
      </c>
      <c r="M767" s="97"/>
      <c r="N767" s="23"/>
      <c r="O767" s="23"/>
    </row>
    <row r="768" spans="1:15" s="3" customFormat="1" ht="15.6" x14ac:dyDescent="0.25">
      <c r="A768" s="98"/>
      <c r="B768" s="100"/>
      <c r="C768" s="99"/>
      <c r="D768" s="36">
        <v>2021</v>
      </c>
      <c r="E768" s="5">
        <f t="shared" si="339"/>
        <v>0</v>
      </c>
      <c r="F768" s="13">
        <v>0</v>
      </c>
      <c r="G768" s="13">
        <v>0</v>
      </c>
      <c r="H768" s="13">
        <v>0</v>
      </c>
      <c r="I768" s="13">
        <v>0</v>
      </c>
      <c r="J768" s="35" t="s">
        <v>57</v>
      </c>
      <c r="K768" s="13">
        <v>0</v>
      </c>
      <c r="L768" s="34">
        <v>0</v>
      </c>
      <c r="M768" s="97"/>
      <c r="N768" s="23"/>
      <c r="O768" s="23"/>
    </row>
    <row r="769" spans="1:15" s="3" customFormat="1" ht="15.6" x14ac:dyDescent="0.25">
      <c r="A769" s="98"/>
      <c r="B769" s="100"/>
      <c r="C769" s="99"/>
      <c r="D769" s="36">
        <v>2022</v>
      </c>
      <c r="E769" s="5">
        <f t="shared" si="339"/>
        <v>0</v>
      </c>
      <c r="F769" s="13">
        <v>0</v>
      </c>
      <c r="G769" s="13">
        <v>0</v>
      </c>
      <c r="H769" s="13">
        <v>0</v>
      </c>
      <c r="I769" s="13">
        <v>0</v>
      </c>
      <c r="J769" s="35" t="s">
        <v>57</v>
      </c>
      <c r="K769" s="13">
        <v>0</v>
      </c>
      <c r="L769" s="34">
        <v>0</v>
      </c>
      <c r="M769" s="97"/>
      <c r="N769" s="23"/>
      <c r="O769" s="23"/>
    </row>
    <row r="770" spans="1:15" s="3" customFormat="1" ht="15.6" x14ac:dyDescent="0.25">
      <c r="A770" s="98"/>
      <c r="B770" s="100"/>
      <c r="C770" s="99"/>
      <c r="D770" s="36">
        <v>2023</v>
      </c>
      <c r="E770" s="5">
        <f t="shared" si="339"/>
        <v>0</v>
      </c>
      <c r="F770" s="13">
        <v>0</v>
      </c>
      <c r="G770" s="13">
        <v>0</v>
      </c>
      <c r="H770" s="13">
        <v>0</v>
      </c>
      <c r="I770" s="13">
        <v>0</v>
      </c>
      <c r="J770" s="35" t="s">
        <v>57</v>
      </c>
      <c r="K770" s="13">
        <v>0</v>
      </c>
      <c r="L770" s="34">
        <v>0</v>
      </c>
      <c r="M770" s="97"/>
      <c r="N770" s="23"/>
      <c r="O770" s="23"/>
    </row>
    <row r="771" spans="1:15" s="3" customFormat="1" ht="15.6" x14ac:dyDescent="0.25">
      <c r="A771" s="98"/>
      <c r="B771" s="100"/>
      <c r="C771" s="99"/>
      <c r="D771" s="36">
        <v>2024</v>
      </c>
      <c r="E771" s="5">
        <f t="shared" si="339"/>
        <v>0</v>
      </c>
      <c r="F771" s="13">
        <v>0</v>
      </c>
      <c r="G771" s="13">
        <v>0</v>
      </c>
      <c r="H771" s="13">
        <v>0</v>
      </c>
      <c r="I771" s="13">
        <v>0</v>
      </c>
      <c r="J771" s="35" t="s">
        <v>57</v>
      </c>
      <c r="K771" s="13">
        <v>0</v>
      </c>
      <c r="L771" s="34">
        <v>0</v>
      </c>
      <c r="M771" s="97"/>
      <c r="N771" s="23"/>
      <c r="O771" s="23"/>
    </row>
    <row r="772" spans="1:15" s="3" customFormat="1" ht="15.6" x14ac:dyDescent="0.25">
      <c r="A772" s="98"/>
      <c r="B772" s="100"/>
      <c r="C772" s="99"/>
      <c r="D772" s="36" t="s">
        <v>33</v>
      </c>
      <c r="E772" s="5">
        <f t="shared" si="339"/>
        <v>0</v>
      </c>
      <c r="F772" s="13">
        <v>0</v>
      </c>
      <c r="G772" s="13">
        <v>0</v>
      </c>
      <c r="H772" s="13">
        <v>0</v>
      </c>
      <c r="I772" s="13">
        <v>0</v>
      </c>
      <c r="J772" s="35" t="s">
        <v>57</v>
      </c>
      <c r="K772" s="13">
        <v>0</v>
      </c>
      <c r="L772" s="34">
        <v>0</v>
      </c>
      <c r="M772" s="97"/>
      <c r="N772" s="23"/>
      <c r="O772" s="23"/>
    </row>
    <row r="773" spans="1:15" s="3" customFormat="1" ht="15.6" x14ac:dyDescent="0.25">
      <c r="A773" s="98"/>
      <c r="B773" s="100"/>
      <c r="C773" s="99"/>
      <c r="D773" s="18" t="s">
        <v>10</v>
      </c>
      <c r="E773" s="5">
        <f>SUM(E766:E772)</f>
        <v>2605</v>
      </c>
      <c r="F773" s="5">
        <f t="shared" ref="F773:L773" si="340">SUM(F766:F772)</f>
        <v>0</v>
      </c>
      <c r="G773" s="5">
        <f t="shared" si="340"/>
        <v>2344</v>
      </c>
      <c r="H773" s="5">
        <f t="shared" si="340"/>
        <v>261</v>
      </c>
      <c r="I773" s="5">
        <f t="shared" si="340"/>
        <v>0</v>
      </c>
      <c r="J773" s="45" t="s">
        <v>56</v>
      </c>
      <c r="K773" s="5">
        <f t="shared" si="340"/>
        <v>0</v>
      </c>
      <c r="L773" s="5">
        <f t="shared" si="340"/>
        <v>0</v>
      </c>
      <c r="M773" s="97"/>
      <c r="N773" s="23"/>
      <c r="O773" s="23"/>
    </row>
    <row r="774" spans="1:15" s="3" customFormat="1" ht="15.6" x14ac:dyDescent="0.25">
      <c r="A774" s="98">
        <v>10</v>
      </c>
      <c r="B774" s="100" t="s">
        <v>178</v>
      </c>
      <c r="C774" s="99" t="s">
        <v>332</v>
      </c>
      <c r="D774" s="36">
        <v>2019</v>
      </c>
      <c r="E774" s="5">
        <f>SUM(F774:I774)</f>
        <v>670</v>
      </c>
      <c r="F774" s="13">
        <v>0</v>
      </c>
      <c r="G774" s="13">
        <v>0</v>
      </c>
      <c r="H774" s="13">
        <v>670</v>
      </c>
      <c r="I774" s="13">
        <v>0</v>
      </c>
      <c r="J774" s="35" t="s">
        <v>57</v>
      </c>
      <c r="K774" s="13">
        <v>0</v>
      </c>
      <c r="L774" s="34">
        <v>0</v>
      </c>
      <c r="M774" s="97" t="s">
        <v>67</v>
      </c>
      <c r="N774" s="23"/>
      <c r="O774" s="23"/>
    </row>
    <row r="775" spans="1:15" s="3" customFormat="1" ht="15.6" x14ac:dyDescent="0.25">
      <c r="A775" s="98"/>
      <c r="B775" s="100"/>
      <c r="C775" s="99"/>
      <c r="D775" s="36">
        <v>2020</v>
      </c>
      <c r="E775" s="5">
        <f t="shared" ref="E775:E780" si="341">SUM(F775:I775)</f>
        <v>0</v>
      </c>
      <c r="F775" s="13">
        <v>0</v>
      </c>
      <c r="G775" s="13">
        <v>0</v>
      </c>
      <c r="H775" s="13">
        <v>0</v>
      </c>
      <c r="I775" s="13">
        <v>0</v>
      </c>
      <c r="J775" s="35" t="s">
        <v>57</v>
      </c>
      <c r="K775" s="13">
        <v>1175.0999999999999</v>
      </c>
      <c r="L775" s="34">
        <v>0</v>
      </c>
      <c r="M775" s="97"/>
      <c r="N775" s="23"/>
      <c r="O775" s="23"/>
    </row>
    <row r="776" spans="1:15" s="3" customFormat="1" ht="15.6" x14ac:dyDescent="0.25">
      <c r="A776" s="98"/>
      <c r="B776" s="100"/>
      <c r="C776" s="99"/>
      <c r="D776" s="36">
        <v>2021</v>
      </c>
      <c r="E776" s="5">
        <f t="shared" si="341"/>
        <v>0</v>
      </c>
      <c r="F776" s="13">
        <v>0</v>
      </c>
      <c r="G776" s="13">
        <v>0</v>
      </c>
      <c r="H776" s="13">
        <v>0</v>
      </c>
      <c r="I776" s="13">
        <v>0</v>
      </c>
      <c r="J776" s="35" t="s">
        <v>57</v>
      </c>
      <c r="K776" s="13">
        <v>0</v>
      </c>
      <c r="L776" s="34">
        <v>0</v>
      </c>
      <c r="M776" s="97"/>
      <c r="N776" s="23"/>
      <c r="O776" s="23"/>
    </row>
    <row r="777" spans="1:15" s="3" customFormat="1" ht="15.6" x14ac:dyDescent="0.25">
      <c r="A777" s="98"/>
      <c r="B777" s="100"/>
      <c r="C777" s="99"/>
      <c r="D777" s="36">
        <v>2022</v>
      </c>
      <c r="E777" s="5">
        <f t="shared" si="341"/>
        <v>0</v>
      </c>
      <c r="F777" s="13">
        <v>0</v>
      </c>
      <c r="G777" s="13">
        <v>0</v>
      </c>
      <c r="H777" s="13">
        <v>0</v>
      </c>
      <c r="I777" s="13">
        <v>0</v>
      </c>
      <c r="J777" s="35" t="s">
        <v>57</v>
      </c>
      <c r="K777" s="13">
        <v>0</v>
      </c>
      <c r="L777" s="34">
        <v>0</v>
      </c>
      <c r="M777" s="97"/>
      <c r="N777" s="23"/>
      <c r="O777" s="23"/>
    </row>
    <row r="778" spans="1:15" s="3" customFormat="1" ht="15.6" x14ac:dyDescent="0.25">
      <c r="A778" s="98"/>
      <c r="B778" s="100"/>
      <c r="C778" s="99"/>
      <c r="D778" s="36">
        <v>2023</v>
      </c>
      <c r="E778" s="5">
        <f t="shared" si="341"/>
        <v>0</v>
      </c>
      <c r="F778" s="13">
        <v>0</v>
      </c>
      <c r="G778" s="13">
        <v>0</v>
      </c>
      <c r="H778" s="13">
        <v>0</v>
      </c>
      <c r="I778" s="13">
        <v>0</v>
      </c>
      <c r="J778" s="35" t="s">
        <v>57</v>
      </c>
      <c r="K778" s="13">
        <v>0</v>
      </c>
      <c r="L778" s="34">
        <v>0</v>
      </c>
      <c r="M778" s="97"/>
      <c r="N778" s="23"/>
      <c r="O778" s="23"/>
    </row>
    <row r="779" spans="1:15" s="3" customFormat="1" ht="15.6" x14ac:dyDescent="0.25">
      <c r="A779" s="98"/>
      <c r="B779" s="100"/>
      <c r="C779" s="99"/>
      <c r="D779" s="36">
        <v>2024</v>
      </c>
      <c r="E779" s="5">
        <f t="shared" si="341"/>
        <v>0</v>
      </c>
      <c r="F779" s="13">
        <v>0</v>
      </c>
      <c r="G779" s="13">
        <v>0</v>
      </c>
      <c r="H779" s="13">
        <v>0</v>
      </c>
      <c r="I779" s="13">
        <v>0</v>
      </c>
      <c r="J779" s="35" t="s">
        <v>57</v>
      </c>
      <c r="K779" s="13">
        <v>0</v>
      </c>
      <c r="L779" s="34">
        <v>0</v>
      </c>
      <c r="M779" s="97"/>
      <c r="N779" s="23"/>
      <c r="O779" s="23"/>
    </row>
    <row r="780" spans="1:15" s="3" customFormat="1" ht="15.6" x14ac:dyDescent="0.25">
      <c r="A780" s="98"/>
      <c r="B780" s="100"/>
      <c r="C780" s="99"/>
      <c r="D780" s="36" t="s">
        <v>33</v>
      </c>
      <c r="E780" s="5">
        <f t="shared" si="341"/>
        <v>0</v>
      </c>
      <c r="F780" s="13">
        <v>0</v>
      </c>
      <c r="G780" s="13">
        <v>0</v>
      </c>
      <c r="H780" s="13">
        <v>0</v>
      </c>
      <c r="I780" s="13">
        <v>0</v>
      </c>
      <c r="J780" s="35" t="s">
        <v>57</v>
      </c>
      <c r="K780" s="13">
        <v>0</v>
      </c>
      <c r="L780" s="34">
        <v>0</v>
      </c>
      <c r="M780" s="97"/>
      <c r="N780" s="23"/>
      <c r="O780" s="23"/>
    </row>
    <row r="781" spans="1:15" s="3" customFormat="1" ht="15.6" x14ac:dyDescent="0.25">
      <c r="A781" s="98"/>
      <c r="B781" s="100"/>
      <c r="C781" s="99"/>
      <c r="D781" s="18" t="s">
        <v>10</v>
      </c>
      <c r="E781" s="5">
        <f>SUM(E774:E780)</f>
        <v>670</v>
      </c>
      <c r="F781" s="5">
        <f t="shared" ref="F781:L781" si="342">SUM(F774:F780)</f>
        <v>0</v>
      </c>
      <c r="G781" s="5">
        <f t="shared" si="342"/>
        <v>0</v>
      </c>
      <c r="H781" s="5">
        <f t="shared" si="342"/>
        <v>670</v>
      </c>
      <c r="I781" s="5">
        <f t="shared" si="342"/>
        <v>0</v>
      </c>
      <c r="J781" s="45" t="s">
        <v>56</v>
      </c>
      <c r="K781" s="5">
        <f t="shared" si="342"/>
        <v>1175.0999999999999</v>
      </c>
      <c r="L781" s="5">
        <f t="shared" si="342"/>
        <v>0</v>
      </c>
      <c r="M781" s="97"/>
      <c r="N781" s="23"/>
      <c r="O781" s="23"/>
    </row>
    <row r="782" spans="1:15" s="3" customFormat="1" ht="15.6" x14ac:dyDescent="0.25">
      <c r="A782" s="98">
        <v>11</v>
      </c>
      <c r="B782" s="100" t="s">
        <v>176</v>
      </c>
      <c r="C782" s="99" t="s">
        <v>334</v>
      </c>
      <c r="D782" s="36">
        <v>2019</v>
      </c>
      <c r="E782" s="5">
        <f>SUM(F782:I782)</f>
        <v>0</v>
      </c>
      <c r="F782" s="13">
        <v>0</v>
      </c>
      <c r="G782" s="13">
        <v>0</v>
      </c>
      <c r="H782" s="13">
        <v>0</v>
      </c>
      <c r="I782" s="13">
        <v>0</v>
      </c>
      <c r="J782" s="35" t="s">
        <v>57</v>
      </c>
      <c r="K782" s="13">
        <v>0</v>
      </c>
      <c r="L782" s="34">
        <v>0</v>
      </c>
      <c r="M782" s="97" t="s">
        <v>177</v>
      </c>
      <c r="N782" s="23"/>
      <c r="O782" s="23"/>
    </row>
    <row r="783" spans="1:15" s="3" customFormat="1" ht="15.6" x14ac:dyDescent="0.25">
      <c r="A783" s="98"/>
      <c r="B783" s="100"/>
      <c r="C783" s="99"/>
      <c r="D783" s="36">
        <v>2020</v>
      </c>
      <c r="E783" s="5">
        <f t="shared" ref="E783:E788" si="343">SUM(F783:I783)</f>
        <v>0</v>
      </c>
      <c r="F783" s="13">
        <v>0</v>
      </c>
      <c r="G783" s="13">
        <v>0</v>
      </c>
      <c r="H783" s="13">
        <v>0</v>
      </c>
      <c r="I783" s="13">
        <v>0</v>
      </c>
      <c r="J783" s="35" t="s">
        <v>57</v>
      </c>
      <c r="K783" s="13">
        <v>0</v>
      </c>
      <c r="L783" s="34">
        <v>0</v>
      </c>
      <c r="M783" s="97"/>
      <c r="N783" s="23"/>
      <c r="O783" s="23"/>
    </row>
    <row r="784" spans="1:15" s="3" customFormat="1" ht="15.6" x14ac:dyDescent="0.25">
      <c r="A784" s="98"/>
      <c r="B784" s="100"/>
      <c r="C784" s="99"/>
      <c r="D784" s="36">
        <v>2021</v>
      </c>
      <c r="E784" s="5">
        <f t="shared" si="343"/>
        <v>5848</v>
      </c>
      <c r="F784" s="13">
        <v>0</v>
      </c>
      <c r="G784" s="13">
        <v>5673</v>
      </c>
      <c r="H784" s="13">
        <v>175</v>
      </c>
      <c r="I784" s="13">
        <v>0</v>
      </c>
      <c r="J784" s="35" t="s">
        <v>57</v>
      </c>
      <c r="K784" s="13">
        <v>0</v>
      </c>
      <c r="L784" s="34">
        <v>0</v>
      </c>
      <c r="M784" s="97"/>
      <c r="N784" s="23"/>
      <c r="O784" s="23"/>
    </row>
    <row r="785" spans="1:15" s="3" customFormat="1" ht="15.6" x14ac:dyDescent="0.25">
      <c r="A785" s="98"/>
      <c r="B785" s="100"/>
      <c r="C785" s="99"/>
      <c r="D785" s="36">
        <v>2022</v>
      </c>
      <c r="E785" s="5">
        <f t="shared" si="343"/>
        <v>0</v>
      </c>
      <c r="F785" s="13">
        <v>0</v>
      </c>
      <c r="G785" s="13">
        <v>0</v>
      </c>
      <c r="H785" s="13">
        <v>0</v>
      </c>
      <c r="I785" s="13">
        <v>0</v>
      </c>
      <c r="J785" s="35" t="s">
        <v>57</v>
      </c>
      <c r="K785" s="13">
        <v>0</v>
      </c>
      <c r="L785" s="34">
        <v>0</v>
      </c>
      <c r="M785" s="97"/>
      <c r="N785" s="23"/>
      <c r="O785" s="23"/>
    </row>
    <row r="786" spans="1:15" s="3" customFormat="1" ht="15.6" x14ac:dyDescent="0.25">
      <c r="A786" s="98"/>
      <c r="B786" s="100"/>
      <c r="C786" s="99"/>
      <c r="D786" s="36">
        <v>2023</v>
      </c>
      <c r="E786" s="5">
        <f t="shared" si="343"/>
        <v>0</v>
      </c>
      <c r="F786" s="13">
        <v>0</v>
      </c>
      <c r="G786" s="13">
        <v>0</v>
      </c>
      <c r="H786" s="13">
        <v>0</v>
      </c>
      <c r="I786" s="13">
        <v>0</v>
      </c>
      <c r="J786" s="35" t="s">
        <v>57</v>
      </c>
      <c r="K786" s="13">
        <v>0</v>
      </c>
      <c r="L786" s="34">
        <v>0</v>
      </c>
      <c r="M786" s="97"/>
      <c r="N786" s="23"/>
      <c r="O786" s="23"/>
    </row>
    <row r="787" spans="1:15" s="3" customFormat="1" ht="15.6" x14ac:dyDescent="0.25">
      <c r="A787" s="98"/>
      <c r="B787" s="100"/>
      <c r="C787" s="99"/>
      <c r="D787" s="36">
        <v>2024</v>
      </c>
      <c r="E787" s="5">
        <f t="shared" si="343"/>
        <v>0</v>
      </c>
      <c r="F787" s="13">
        <v>0</v>
      </c>
      <c r="G787" s="13">
        <v>0</v>
      </c>
      <c r="H787" s="13">
        <v>0</v>
      </c>
      <c r="I787" s="13">
        <v>0</v>
      </c>
      <c r="J787" s="35" t="s">
        <v>57</v>
      </c>
      <c r="K787" s="13">
        <v>0</v>
      </c>
      <c r="L787" s="34">
        <v>0</v>
      </c>
      <c r="M787" s="97"/>
      <c r="N787" s="23"/>
      <c r="O787" s="23"/>
    </row>
    <row r="788" spans="1:15" s="3" customFormat="1" ht="15.6" x14ac:dyDescent="0.25">
      <c r="A788" s="98"/>
      <c r="B788" s="100"/>
      <c r="C788" s="99"/>
      <c r="D788" s="36" t="s">
        <v>33</v>
      </c>
      <c r="E788" s="5">
        <f t="shared" si="343"/>
        <v>0</v>
      </c>
      <c r="F788" s="13">
        <v>0</v>
      </c>
      <c r="G788" s="13">
        <v>0</v>
      </c>
      <c r="H788" s="13">
        <v>0</v>
      </c>
      <c r="I788" s="13">
        <v>0</v>
      </c>
      <c r="J788" s="35" t="s">
        <v>57</v>
      </c>
      <c r="K788" s="13">
        <v>0</v>
      </c>
      <c r="L788" s="34">
        <v>0</v>
      </c>
      <c r="M788" s="97"/>
      <c r="N788" s="23"/>
      <c r="O788" s="23"/>
    </row>
    <row r="789" spans="1:15" s="3" customFormat="1" ht="15.6" x14ac:dyDescent="0.25">
      <c r="A789" s="98"/>
      <c r="B789" s="100"/>
      <c r="C789" s="99"/>
      <c r="D789" s="18" t="s">
        <v>10</v>
      </c>
      <c r="E789" s="5">
        <f>SUM(E782:E788)</f>
        <v>5848</v>
      </c>
      <c r="F789" s="5">
        <f t="shared" ref="F789:L789" si="344">SUM(F782:F788)</f>
        <v>0</v>
      </c>
      <c r="G789" s="5">
        <f t="shared" si="344"/>
        <v>5673</v>
      </c>
      <c r="H789" s="5">
        <f t="shared" si="344"/>
        <v>175</v>
      </c>
      <c r="I789" s="5">
        <f t="shared" si="344"/>
        <v>0</v>
      </c>
      <c r="J789" s="45" t="s">
        <v>56</v>
      </c>
      <c r="K789" s="5">
        <f t="shared" si="344"/>
        <v>0</v>
      </c>
      <c r="L789" s="5">
        <f t="shared" si="344"/>
        <v>0</v>
      </c>
      <c r="M789" s="97"/>
      <c r="N789" s="23"/>
      <c r="O789" s="23"/>
    </row>
    <row r="790" spans="1:15" s="3" customFormat="1" ht="15.6" x14ac:dyDescent="0.25">
      <c r="A790" s="98">
        <v>12</v>
      </c>
      <c r="B790" s="100" t="s">
        <v>180</v>
      </c>
      <c r="C790" s="99" t="s">
        <v>332</v>
      </c>
      <c r="D790" s="36">
        <v>2019</v>
      </c>
      <c r="E790" s="5">
        <f>SUM(F790:I790)</f>
        <v>0</v>
      </c>
      <c r="F790" s="13">
        <v>0</v>
      </c>
      <c r="G790" s="13">
        <v>0</v>
      </c>
      <c r="H790" s="13">
        <v>0</v>
      </c>
      <c r="I790" s="13">
        <v>0</v>
      </c>
      <c r="J790" s="35" t="s">
        <v>57</v>
      </c>
      <c r="K790" s="13">
        <v>0</v>
      </c>
      <c r="L790" s="34">
        <v>0</v>
      </c>
      <c r="M790" s="97" t="s">
        <v>177</v>
      </c>
      <c r="N790" s="23"/>
      <c r="O790" s="23"/>
    </row>
    <row r="791" spans="1:15" s="3" customFormat="1" ht="15.6" x14ac:dyDescent="0.25">
      <c r="A791" s="98"/>
      <c r="B791" s="100"/>
      <c r="C791" s="99"/>
      <c r="D791" s="36">
        <v>2020</v>
      </c>
      <c r="E791" s="5">
        <f t="shared" ref="E791:E796" si="345">SUM(F791:I791)</f>
        <v>0</v>
      </c>
      <c r="F791" s="13">
        <v>0</v>
      </c>
      <c r="G791" s="13">
        <v>0</v>
      </c>
      <c r="H791" s="13">
        <v>0</v>
      </c>
      <c r="I791" s="13">
        <v>0</v>
      </c>
      <c r="J791" s="35" t="s">
        <v>57</v>
      </c>
      <c r="K791" s="13">
        <v>0</v>
      </c>
      <c r="L791" s="34">
        <v>0</v>
      </c>
      <c r="M791" s="97"/>
      <c r="N791" s="23"/>
      <c r="O791" s="23"/>
    </row>
    <row r="792" spans="1:15" s="3" customFormat="1" ht="15.6" x14ac:dyDescent="0.25">
      <c r="A792" s="98"/>
      <c r="B792" s="100"/>
      <c r="C792" s="99"/>
      <c r="D792" s="36">
        <v>2021</v>
      </c>
      <c r="E792" s="5">
        <f t="shared" si="345"/>
        <v>770</v>
      </c>
      <c r="F792" s="13">
        <v>0</v>
      </c>
      <c r="G792" s="13">
        <v>0</v>
      </c>
      <c r="H792" s="13">
        <v>770</v>
      </c>
      <c r="I792" s="13">
        <v>0</v>
      </c>
      <c r="J792" s="35" t="s">
        <v>57</v>
      </c>
      <c r="K792" s="13">
        <v>0</v>
      </c>
      <c r="L792" s="34">
        <v>0</v>
      </c>
      <c r="M792" s="97"/>
      <c r="N792" s="23"/>
      <c r="O792" s="23"/>
    </row>
    <row r="793" spans="1:15" s="3" customFormat="1" ht="15.6" x14ac:dyDescent="0.25">
      <c r="A793" s="98"/>
      <c r="B793" s="100"/>
      <c r="C793" s="99"/>
      <c r="D793" s="36">
        <v>2022</v>
      </c>
      <c r="E793" s="5">
        <f t="shared" si="345"/>
        <v>0</v>
      </c>
      <c r="F793" s="13">
        <v>0</v>
      </c>
      <c r="G793" s="13">
        <v>0</v>
      </c>
      <c r="H793" s="13">
        <v>0</v>
      </c>
      <c r="I793" s="13">
        <v>0</v>
      </c>
      <c r="J793" s="35" t="s">
        <v>57</v>
      </c>
      <c r="K793" s="13">
        <v>0</v>
      </c>
      <c r="L793" s="34">
        <v>0</v>
      </c>
      <c r="M793" s="97"/>
      <c r="N793" s="23"/>
      <c r="O793" s="23"/>
    </row>
    <row r="794" spans="1:15" s="3" customFormat="1" ht="15.6" x14ac:dyDescent="0.25">
      <c r="A794" s="98"/>
      <c r="B794" s="100"/>
      <c r="C794" s="99"/>
      <c r="D794" s="36">
        <v>2023</v>
      </c>
      <c r="E794" s="5">
        <f t="shared" si="345"/>
        <v>0</v>
      </c>
      <c r="F794" s="13">
        <v>0</v>
      </c>
      <c r="G794" s="13">
        <v>0</v>
      </c>
      <c r="H794" s="13">
        <v>0</v>
      </c>
      <c r="I794" s="13">
        <v>0</v>
      </c>
      <c r="J794" s="35" t="s">
        <v>57</v>
      </c>
      <c r="K794" s="13">
        <v>0</v>
      </c>
      <c r="L794" s="34">
        <v>0</v>
      </c>
      <c r="M794" s="97"/>
      <c r="N794" s="23"/>
      <c r="O794" s="23"/>
    </row>
    <row r="795" spans="1:15" s="3" customFormat="1" ht="15.6" x14ac:dyDescent="0.25">
      <c r="A795" s="98"/>
      <c r="B795" s="100"/>
      <c r="C795" s="99"/>
      <c r="D795" s="36">
        <v>2024</v>
      </c>
      <c r="E795" s="5">
        <f t="shared" si="345"/>
        <v>0</v>
      </c>
      <c r="F795" s="13">
        <v>0</v>
      </c>
      <c r="G795" s="13">
        <v>0</v>
      </c>
      <c r="H795" s="13">
        <v>0</v>
      </c>
      <c r="I795" s="13">
        <v>0</v>
      </c>
      <c r="J795" s="35" t="s">
        <v>57</v>
      </c>
      <c r="K795" s="13">
        <v>0</v>
      </c>
      <c r="L795" s="34">
        <v>0</v>
      </c>
      <c r="M795" s="97"/>
      <c r="N795" s="23"/>
      <c r="O795" s="23"/>
    </row>
    <row r="796" spans="1:15" s="3" customFormat="1" ht="15.6" x14ac:dyDescent="0.25">
      <c r="A796" s="98"/>
      <c r="B796" s="100"/>
      <c r="C796" s="99"/>
      <c r="D796" s="36" t="s">
        <v>33</v>
      </c>
      <c r="E796" s="5">
        <f t="shared" si="345"/>
        <v>0</v>
      </c>
      <c r="F796" s="13">
        <v>0</v>
      </c>
      <c r="G796" s="13">
        <v>0</v>
      </c>
      <c r="H796" s="13">
        <v>0</v>
      </c>
      <c r="I796" s="13">
        <v>0</v>
      </c>
      <c r="J796" s="35" t="s">
        <v>57</v>
      </c>
      <c r="K796" s="13">
        <v>0</v>
      </c>
      <c r="L796" s="34">
        <v>0</v>
      </c>
      <c r="M796" s="97"/>
      <c r="N796" s="23"/>
      <c r="O796" s="23"/>
    </row>
    <row r="797" spans="1:15" s="3" customFormat="1" ht="15.6" x14ac:dyDescent="0.25">
      <c r="A797" s="98"/>
      <c r="B797" s="100"/>
      <c r="C797" s="99"/>
      <c r="D797" s="18" t="s">
        <v>10</v>
      </c>
      <c r="E797" s="5">
        <f>SUM(E790:E796)</f>
        <v>770</v>
      </c>
      <c r="F797" s="5">
        <f t="shared" ref="F797:L797" si="346">SUM(F790:F796)</f>
        <v>0</v>
      </c>
      <c r="G797" s="5">
        <f t="shared" si="346"/>
        <v>0</v>
      </c>
      <c r="H797" s="5">
        <f t="shared" si="346"/>
        <v>770</v>
      </c>
      <c r="I797" s="5">
        <f t="shared" si="346"/>
        <v>0</v>
      </c>
      <c r="J797" s="45" t="s">
        <v>56</v>
      </c>
      <c r="K797" s="5">
        <f t="shared" si="346"/>
        <v>0</v>
      </c>
      <c r="L797" s="5">
        <f t="shared" si="346"/>
        <v>0</v>
      </c>
      <c r="M797" s="97"/>
      <c r="N797" s="23"/>
      <c r="O797" s="23"/>
    </row>
    <row r="798" spans="1:15" s="3" customFormat="1" ht="15.6" x14ac:dyDescent="0.25">
      <c r="A798" s="98">
        <v>13</v>
      </c>
      <c r="B798" s="100" t="s">
        <v>181</v>
      </c>
      <c r="C798" s="99" t="s">
        <v>332</v>
      </c>
      <c r="D798" s="36">
        <v>2019</v>
      </c>
      <c r="E798" s="5">
        <f>SUM(F798:I798)</f>
        <v>0</v>
      </c>
      <c r="F798" s="13">
        <v>0</v>
      </c>
      <c r="G798" s="13">
        <v>0</v>
      </c>
      <c r="H798" s="13">
        <v>0</v>
      </c>
      <c r="I798" s="13">
        <v>0</v>
      </c>
      <c r="J798" s="35" t="s">
        <v>57</v>
      </c>
      <c r="K798" s="13">
        <v>0</v>
      </c>
      <c r="L798" s="34">
        <v>0</v>
      </c>
      <c r="M798" s="97" t="s">
        <v>67</v>
      </c>
      <c r="N798" s="23"/>
      <c r="O798" s="23"/>
    </row>
    <row r="799" spans="1:15" s="3" customFormat="1" ht="15.6" x14ac:dyDescent="0.25">
      <c r="A799" s="98"/>
      <c r="B799" s="100"/>
      <c r="C799" s="99"/>
      <c r="D799" s="36">
        <v>2020</v>
      </c>
      <c r="E799" s="5">
        <f t="shared" ref="E799:E804" si="347">SUM(F799:I799)</f>
        <v>0</v>
      </c>
      <c r="F799" s="13">
        <v>0</v>
      </c>
      <c r="G799" s="13">
        <v>0</v>
      </c>
      <c r="H799" s="13">
        <v>0</v>
      </c>
      <c r="I799" s="13">
        <v>0</v>
      </c>
      <c r="J799" s="35" t="s">
        <v>57</v>
      </c>
      <c r="K799" s="13">
        <v>0</v>
      </c>
      <c r="L799" s="34">
        <v>0</v>
      </c>
      <c r="M799" s="97"/>
      <c r="N799" s="23"/>
      <c r="O799" s="23"/>
    </row>
    <row r="800" spans="1:15" s="3" customFormat="1" ht="15.6" x14ac:dyDescent="0.25">
      <c r="A800" s="98"/>
      <c r="B800" s="100"/>
      <c r="C800" s="99"/>
      <c r="D800" s="36">
        <v>2021</v>
      </c>
      <c r="E800" s="5">
        <f t="shared" si="347"/>
        <v>2805</v>
      </c>
      <c r="F800" s="13">
        <v>0</v>
      </c>
      <c r="G800" s="13">
        <v>2721</v>
      </c>
      <c r="H800" s="13">
        <v>84</v>
      </c>
      <c r="I800" s="13">
        <v>0</v>
      </c>
      <c r="J800" s="35" t="s">
        <v>57</v>
      </c>
      <c r="K800" s="13">
        <v>0</v>
      </c>
      <c r="L800" s="34">
        <v>0</v>
      </c>
      <c r="M800" s="97"/>
      <c r="N800" s="23"/>
      <c r="O800" s="23"/>
    </row>
    <row r="801" spans="1:15" s="3" customFormat="1" ht="15.6" x14ac:dyDescent="0.25">
      <c r="A801" s="98"/>
      <c r="B801" s="100"/>
      <c r="C801" s="99"/>
      <c r="D801" s="36">
        <v>2022</v>
      </c>
      <c r="E801" s="5">
        <f t="shared" si="347"/>
        <v>0</v>
      </c>
      <c r="F801" s="13">
        <v>0</v>
      </c>
      <c r="G801" s="13">
        <v>0</v>
      </c>
      <c r="H801" s="13">
        <v>0</v>
      </c>
      <c r="I801" s="13">
        <v>0</v>
      </c>
      <c r="J801" s="35" t="s">
        <v>57</v>
      </c>
      <c r="K801" s="13">
        <v>0</v>
      </c>
      <c r="L801" s="34">
        <v>0</v>
      </c>
      <c r="M801" s="97"/>
      <c r="N801" s="23"/>
      <c r="O801" s="23"/>
    </row>
    <row r="802" spans="1:15" s="3" customFormat="1" ht="15.6" x14ac:dyDescent="0.25">
      <c r="A802" s="98"/>
      <c r="B802" s="100"/>
      <c r="C802" s="99"/>
      <c r="D802" s="36">
        <v>2023</v>
      </c>
      <c r="E802" s="5">
        <f t="shared" si="347"/>
        <v>0</v>
      </c>
      <c r="F802" s="13">
        <v>0</v>
      </c>
      <c r="G802" s="13">
        <v>0</v>
      </c>
      <c r="H802" s="13">
        <v>0</v>
      </c>
      <c r="I802" s="13">
        <v>0</v>
      </c>
      <c r="J802" s="35" t="s">
        <v>57</v>
      </c>
      <c r="K802" s="13">
        <v>0</v>
      </c>
      <c r="L802" s="34">
        <v>0</v>
      </c>
      <c r="M802" s="97"/>
      <c r="N802" s="23"/>
      <c r="O802" s="23"/>
    </row>
    <row r="803" spans="1:15" s="3" customFormat="1" ht="15.6" x14ac:dyDescent="0.25">
      <c r="A803" s="98"/>
      <c r="B803" s="100"/>
      <c r="C803" s="99"/>
      <c r="D803" s="36">
        <v>2024</v>
      </c>
      <c r="E803" s="5">
        <f t="shared" si="347"/>
        <v>0</v>
      </c>
      <c r="F803" s="13">
        <v>0</v>
      </c>
      <c r="G803" s="13">
        <v>0</v>
      </c>
      <c r="H803" s="13">
        <v>0</v>
      </c>
      <c r="I803" s="13">
        <v>0</v>
      </c>
      <c r="J803" s="35" t="s">
        <v>57</v>
      </c>
      <c r="K803" s="13">
        <v>0</v>
      </c>
      <c r="L803" s="34">
        <v>0</v>
      </c>
      <c r="M803" s="97"/>
      <c r="N803" s="23"/>
      <c r="O803" s="23"/>
    </row>
    <row r="804" spans="1:15" s="3" customFormat="1" ht="15.6" x14ac:dyDescent="0.25">
      <c r="A804" s="98"/>
      <c r="B804" s="100"/>
      <c r="C804" s="99"/>
      <c r="D804" s="36" t="s">
        <v>33</v>
      </c>
      <c r="E804" s="5">
        <f t="shared" si="347"/>
        <v>0</v>
      </c>
      <c r="F804" s="13">
        <v>0</v>
      </c>
      <c r="G804" s="13">
        <v>0</v>
      </c>
      <c r="H804" s="13">
        <v>0</v>
      </c>
      <c r="I804" s="13">
        <v>0</v>
      </c>
      <c r="J804" s="35" t="s">
        <v>57</v>
      </c>
      <c r="K804" s="13">
        <v>0</v>
      </c>
      <c r="L804" s="34">
        <v>0</v>
      </c>
      <c r="M804" s="97"/>
      <c r="N804" s="23"/>
      <c r="O804" s="23"/>
    </row>
    <row r="805" spans="1:15" s="3" customFormat="1" ht="15.6" x14ac:dyDescent="0.25">
      <c r="A805" s="98"/>
      <c r="B805" s="100"/>
      <c r="C805" s="99"/>
      <c r="D805" s="18" t="s">
        <v>10</v>
      </c>
      <c r="E805" s="5">
        <f>SUM(E798:E804)</f>
        <v>2805</v>
      </c>
      <c r="F805" s="5">
        <f t="shared" ref="F805:L805" si="348">SUM(F798:F804)</f>
        <v>0</v>
      </c>
      <c r="G805" s="5">
        <f t="shared" si="348"/>
        <v>2721</v>
      </c>
      <c r="H805" s="5">
        <f t="shared" si="348"/>
        <v>84</v>
      </c>
      <c r="I805" s="5">
        <f t="shared" si="348"/>
        <v>0</v>
      </c>
      <c r="J805" s="45" t="s">
        <v>56</v>
      </c>
      <c r="K805" s="5">
        <f t="shared" si="348"/>
        <v>0</v>
      </c>
      <c r="L805" s="5">
        <f t="shared" si="348"/>
        <v>0</v>
      </c>
      <c r="M805" s="97"/>
      <c r="N805" s="23"/>
      <c r="O805" s="23"/>
    </row>
    <row r="806" spans="1:15" s="3" customFormat="1" ht="15.6" x14ac:dyDescent="0.25">
      <c r="A806" s="98">
        <v>14</v>
      </c>
      <c r="B806" s="100" t="s">
        <v>182</v>
      </c>
      <c r="C806" s="99" t="s">
        <v>332</v>
      </c>
      <c r="D806" s="36">
        <v>2019</v>
      </c>
      <c r="E806" s="5">
        <f>SUM(F806:I806)</f>
        <v>0</v>
      </c>
      <c r="F806" s="13">
        <v>0</v>
      </c>
      <c r="G806" s="13">
        <v>0</v>
      </c>
      <c r="H806" s="13">
        <v>0</v>
      </c>
      <c r="I806" s="13">
        <v>0</v>
      </c>
      <c r="J806" s="35" t="s">
        <v>57</v>
      </c>
      <c r="K806" s="13">
        <v>0</v>
      </c>
      <c r="L806" s="34">
        <v>0</v>
      </c>
      <c r="M806" s="97" t="s">
        <v>67</v>
      </c>
      <c r="N806" s="23"/>
      <c r="O806" s="23"/>
    </row>
    <row r="807" spans="1:15" s="3" customFormat="1" ht="15.6" x14ac:dyDescent="0.25">
      <c r="A807" s="98"/>
      <c r="B807" s="100"/>
      <c r="C807" s="99"/>
      <c r="D807" s="36">
        <v>2020</v>
      </c>
      <c r="E807" s="5">
        <f t="shared" ref="E807:E812" si="349">SUM(F807:I807)</f>
        <v>0</v>
      </c>
      <c r="F807" s="13">
        <v>0</v>
      </c>
      <c r="G807" s="13">
        <v>0</v>
      </c>
      <c r="H807" s="13">
        <v>0</v>
      </c>
      <c r="I807" s="13">
        <v>0</v>
      </c>
      <c r="J807" s="35" t="s">
        <v>57</v>
      </c>
      <c r="K807" s="13">
        <v>0</v>
      </c>
      <c r="L807" s="34">
        <v>0</v>
      </c>
      <c r="M807" s="97"/>
      <c r="N807" s="23"/>
      <c r="O807" s="23"/>
    </row>
    <row r="808" spans="1:15" s="3" customFormat="1" ht="15.6" x14ac:dyDescent="0.25">
      <c r="A808" s="98"/>
      <c r="B808" s="100"/>
      <c r="C808" s="99"/>
      <c r="D808" s="36">
        <v>2021</v>
      </c>
      <c r="E808" s="5">
        <f t="shared" si="349"/>
        <v>770</v>
      </c>
      <c r="F808" s="13">
        <v>0</v>
      </c>
      <c r="G808" s="13">
        <v>0</v>
      </c>
      <c r="H808" s="13">
        <v>770</v>
      </c>
      <c r="I808" s="13">
        <v>0</v>
      </c>
      <c r="J808" s="35" t="s">
        <v>57</v>
      </c>
      <c r="K808" s="13">
        <v>0</v>
      </c>
      <c r="L808" s="34">
        <v>0</v>
      </c>
      <c r="M808" s="97"/>
      <c r="N808" s="23"/>
      <c r="O808" s="23"/>
    </row>
    <row r="809" spans="1:15" s="3" customFormat="1" ht="15.6" x14ac:dyDescent="0.25">
      <c r="A809" s="98"/>
      <c r="B809" s="100"/>
      <c r="C809" s="99"/>
      <c r="D809" s="36">
        <v>2022</v>
      </c>
      <c r="E809" s="5">
        <f t="shared" si="349"/>
        <v>0</v>
      </c>
      <c r="F809" s="13">
        <v>0</v>
      </c>
      <c r="G809" s="13">
        <v>0</v>
      </c>
      <c r="H809" s="13">
        <v>0</v>
      </c>
      <c r="I809" s="13">
        <v>0</v>
      </c>
      <c r="J809" s="35" t="s">
        <v>57</v>
      </c>
      <c r="K809" s="13">
        <v>0</v>
      </c>
      <c r="L809" s="34">
        <v>0</v>
      </c>
      <c r="M809" s="97"/>
      <c r="N809" s="23"/>
      <c r="O809" s="23"/>
    </row>
    <row r="810" spans="1:15" s="3" customFormat="1" ht="15.6" x14ac:dyDescent="0.25">
      <c r="A810" s="98"/>
      <c r="B810" s="100"/>
      <c r="C810" s="99"/>
      <c r="D810" s="36">
        <v>2023</v>
      </c>
      <c r="E810" s="5">
        <f t="shared" si="349"/>
        <v>0</v>
      </c>
      <c r="F810" s="13">
        <v>0</v>
      </c>
      <c r="G810" s="13">
        <v>0</v>
      </c>
      <c r="H810" s="13">
        <v>0</v>
      </c>
      <c r="I810" s="13">
        <v>0</v>
      </c>
      <c r="J810" s="35" t="s">
        <v>57</v>
      </c>
      <c r="K810" s="13">
        <v>0</v>
      </c>
      <c r="L810" s="34">
        <v>0</v>
      </c>
      <c r="M810" s="97"/>
      <c r="N810" s="23"/>
      <c r="O810" s="23"/>
    </row>
    <row r="811" spans="1:15" s="3" customFormat="1" ht="15.6" x14ac:dyDescent="0.25">
      <c r="A811" s="98"/>
      <c r="B811" s="100"/>
      <c r="C811" s="99"/>
      <c r="D811" s="36">
        <v>2024</v>
      </c>
      <c r="E811" s="5">
        <f t="shared" si="349"/>
        <v>0</v>
      </c>
      <c r="F811" s="13">
        <v>0</v>
      </c>
      <c r="G811" s="13">
        <v>0</v>
      </c>
      <c r="H811" s="13">
        <v>0</v>
      </c>
      <c r="I811" s="13">
        <v>0</v>
      </c>
      <c r="J811" s="35" t="s">
        <v>57</v>
      </c>
      <c r="K811" s="13">
        <v>0</v>
      </c>
      <c r="L811" s="34">
        <v>0</v>
      </c>
      <c r="M811" s="97"/>
      <c r="N811" s="23"/>
      <c r="O811" s="23"/>
    </row>
    <row r="812" spans="1:15" s="3" customFormat="1" ht="15.6" x14ac:dyDescent="0.25">
      <c r="A812" s="98"/>
      <c r="B812" s="100"/>
      <c r="C812" s="99"/>
      <c r="D812" s="36" t="s">
        <v>33</v>
      </c>
      <c r="E812" s="5">
        <f t="shared" si="349"/>
        <v>0</v>
      </c>
      <c r="F812" s="13">
        <v>0</v>
      </c>
      <c r="G812" s="13">
        <v>0</v>
      </c>
      <c r="H812" s="13">
        <v>0</v>
      </c>
      <c r="I812" s="13">
        <v>0</v>
      </c>
      <c r="J812" s="35" t="s">
        <v>57</v>
      </c>
      <c r="K812" s="13">
        <v>0</v>
      </c>
      <c r="L812" s="34">
        <v>0</v>
      </c>
      <c r="M812" s="97"/>
      <c r="N812" s="23"/>
      <c r="O812" s="23"/>
    </row>
    <row r="813" spans="1:15" s="3" customFormat="1" ht="15.6" x14ac:dyDescent="0.25">
      <c r="A813" s="98"/>
      <c r="B813" s="100"/>
      <c r="C813" s="99"/>
      <c r="D813" s="18" t="s">
        <v>10</v>
      </c>
      <c r="E813" s="5">
        <f>SUM(E806:E812)</f>
        <v>770</v>
      </c>
      <c r="F813" s="5">
        <f t="shared" ref="F813:L813" si="350">SUM(F806:F812)</f>
        <v>0</v>
      </c>
      <c r="G813" s="5">
        <f t="shared" si="350"/>
        <v>0</v>
      </c>
      <c r="H813" s="5">
        <f t="shared" si="350"/>
        <v>770</v>
      </c>
      <c r="I813" s="5">
        <f t="shared" si="350"/>
        <v>0</v>
      </c>
      <c r="J813" s="45" t="s">
        <v>56</v>
      </c>
      <c r="K813" s="5">
        <f t="shared" si="350"/>
        <v>0</v>
      </c>
      <c r="L813" s="5">
        <f t="shared" si="350"/>
        <v>0</v>
      </c>
      <c r="M813" s="97"/>
      <c r="N813" s="23"/>
      <c r="O813" s="23"/>
    </row>
    <row r="814" spans="1:15" s="3" customFormat="1" ht="15.6" customHeight="1" x14ac:dyDescent="0.25">
      <c r="A814" s="98">
        <v>15</v>
      </c>
      <c r="B814" s="100" t="s">
        <v>183</v>
      </c>
      <c r="C814" s="99" t="s">
        <v>69</v>
      </c>
      <c r="D814" s="36">
        <v>2019</v>
      </c>
      <c r="E814" s="5">
        <f>SUM(F814:I814)</f>
        <v>2240</v>
      </c>
      <c r="F814" s="13">
        <v>0</v>
      </c>
      <c r="G814" s="13">
        <v>0</v>
      </c>
      <c r="H814" s="13">
        <v>0</v>
      </c>
      <c r="I814" s="13">
        <v>2240</v>
      </c>
      <c r="J814" s="35" t="s">
        <v>57</v>
      </c>
      <c r="K814" s="13">
        <v>0</v>
      </c>
      <c r="L814" s="34">
        <v>0</v>
      </c>
      <c r="M814" s="97" t="s">
        <v>68</v>
      </c>
      <c r="N814" s="23"/>
      <c r="O814" s="23"/>
    </row>
    <row r="815" spans="1:15" s="3" customFormat="1" ht="15.6" x14ac:dyDescent="0.25">
      <c r="A815" s="98"/>
      <c r="B815" s="100"/>
      <c r="C815" s="99"/>
      <c r="D815" s="36">
        <v>2020</v>
      </c>
      <c r="E815" s="5">
        <f t="shared" ref="E815:E820" si="351">SUM(F815:I815)</f>
        <v>0</v>
      </c>
      <c r="F815" s="13">
        <v>0</v>
      </c>
      <c r="G815" s="13">
        <v>0</v>
      </c>
      <c r="H815" s="13">
        <v>0</v>
      </c>
      <c r="I815" s="13">
        <v>0</v>
      </c>
      <c r="J815" s="35" t="s">
        <v>57</v>
      </c>
      <c r="K815" s="13">
        <v>0</v>
      </c>
      <c r="L815" s="34">
        <v>0</v>
      </c>
      <c r="M815" s="97"/>
      <c r="N815" s="23"/>
      <c r="O815" s="23"/>
    </row>
    <row r="816" spans="1:15" s="3" customFormat="1" ht="15.6" x14ac:dyDescent="0.25">
      <c r="A816" s="98"/>
      <c r="B816" s="100"/>
      <c r="C816" s="99"/>
      <c r="D816" s="36">
        <v>2021</v>
      </c>
      <c r="E816" s="5">
        <f t="shared" si="351"/>
        <v>0</v>
      </c>
      <c r="F816" s="13">
        <v>0</v>
      </c>
      <c r="G816" s="13">
        <v>0</v>
      </c>
      <c r="H816" s="13">
        <v>0</v>
      </c>
      <c r="I816" s="13">
        <v>0</v>
      </c>
      <c r="J816" s="35" t="s">
        <v>57</v>
      </c>
      <c r="K816" s="13">
        <v>0</v>
      </c>
      <c r="L816" s="34">
        <v>0</v>
      </c>
      <c r="M816" s="97"/>
      <c r="N816" s="23"/>
      <c r="O816" s="23"/>
    </row>
    <row r="817" spans="1:15" s="3" customFormat="1" ht="15.6" x14ac:dyDescent="0.25">
      <c r="A817" s="98"/>
      <c r="B817" s="100"/>
      <c r="C817" s="99"/>
      <c r="D817" s="36">
        <v>2022</v>
      </c>
      <c r="E817" s="5">
        <f t="shared" si="351"/>
        <v>0</v>
      </c>
      <c r="F817" s="13">
        <v>0</v>
      </c>
      <c r="G817" s="13">
        <v>0</v>
      </c>
      <c r="H817" s="13">
        <v>0</v>
      </c>
      <c r="I817" s="13">
        <v>0</v>
      </c>
      <c r="J817" s="35" t="s">
        <v>57</v>
      </c>
      <c r="K817" s="13">
        <v>0</v>
      </c>
      <c r="L817" s="34">
        <v>0</v>
      </c>
      <c r="M817" s="97"/>
      <c r="N817" s="23"/>
      <c r="O817" s="23"/>
    </row>
    <row r="818" spans="1:15" s="3" customFormat="1" ht="15.6" x14ac:dyDescent="0.25">
      <c r="A818" s="98"/>
      <c r="B818" s="100"/>
      <c r="C818" s="99"/>
      <c r="D818" s="36">
        <v>2023</v>
      </c>
      <c r="E818" s="5">
        <f t="shared" si="351"/>
        <v>0</v>
      </c>
      <c r="F818" s="13">
        <v>0</v>
      </c>
      <c r="G818" s="13">
        <v>0</v>
      </c>
      <c r="H818" s="13">
        <v>0</v>
      </c>
      <c r="I818" s="13">
        <v>0</v>
      </c>
      <c r="J818" s="35" t="s">
        <v>57</v>
      </c>
      <c r="K818" s="13">
        <v>0</v>
      </c>
      <c r="L818" s="34">
        <v>0</v>
      </c>
      <c r="M818" s="97"/>
      <c r="N818" s="23"/>
      <c r="O818" s="23"/>
    </row>
    <row r="819" spans="1:15" s="3" customFormat="1" ht="15.6" x14ac:dyDescent="0.25">
      <c r="A819" s="98"/>
      <c r="B819" s="100"/>
      <c r="C819" s="99"/>
      <c r="D819" s="36">
        <v>2024</v>
      </c>
      <c r="E819" s="5">
        <f t="shared" si="351"/>
        <v>0</v>
      </c>
      <c r="F819" s="13">
        <v>0</v>
      </c>
      <c r="G819" s="13">
        <v>0</v>
      </c>
      <c r="H819" s="13">
        <v>0</v>
      </c>
      <c r="I819" s="13">
        <v>0</v>
      </c>
      <c r="J819" s="35" t="s">
        <v>57</v>
      </c>
      <c r="K819" s="13">
        <v>0</v>
      </c>
      <c r="L819" s="34">
        <v>0</v>
      </c>
      <c r="M819" s="97"/>
      <c r="N819" s="23"/>
      <c r="O819" s="23"/>
    </row>
    <row r="820" spans="1:15" s="3" customFormat="1" ht="15.6" x14ac:dyDescent="0.25">
      <c r="A820" s="98"/>
      <c r="B820" s="100"/>
      <c r="C820" s="99"/>
      <c r="D820" s="36" t="s">
        <v>33</v>
      </c>
      <c r="E820" s="5">
        <f t="shared" si="351"/>
        <v>0</v>
      </c>
      <c r="F820" s="13">
        <v>0</v>
      </c>
      <c r="G820" s="13">
        <v>0</v>
      </c>
      <c r="H820" s="13">
        <v>0</v>
      </c>
      <c r="I820" s="13">
        <v>0</v>
      </c>
      <c r="J820" s="35" t="s">
        <v>57</v>
      </c>
      <c r="K820" s="13">
        <v>0</v>
      </c>
      <c r="L820" s="34">
        <v>0</v>
      </c>
      <c r="M820" s="97"/>
      <c r="N820" s="23"/>
      <c r="O820" s="23"/>
    </row>
    <row r="821" spans="1:15" s="3" customFormat="1" ht="15.6" x14ac:dyDescent="0.25">
      <c r="A821" s="98"/>
      <c r="B821" s="100"/>
      <c r="C821" s="99"/>
      <c r="D821" s="18" t="s">
        <v>10</v>
      </c>
      <c r="E821" s="5">
        <f>SUM(E814:E820)</f>
        <v>2240</v>
      </c>
      <c r="F821" s="5">
        <f t="shared" ref="F821:L821" si="352">SUM(F814:F820)</f>
        <v>0</v>
      </c>
      <c r="G821" s="5">
        <f t="shared" si="352"/>
        <v>0</v>
      </c>
      <c r="H821" s="5">
        <f t="shared" si="352"/>
        <v>0</v>
      </c>
      <c r="I821" s="5">
        <f t="shared" si="352"/>
        <v>2240</v>
      </c>
      <c r="J821" s="45" t="s">
        <v>56</v>
      </c>
      <c r="K821" s="5">
        <f t="shared" si="352"/>
        <v>0</v>
      </c>
      <c r="L821" s="5">
        <f t="shared" si="352"/>
        <v>0</v>
      </c>
      <c r="M821" s="97"/>
      <c r="N821" s="23"/>
      <c r="O821" s="23"/>
    </row>
    <row r="822" spans="1:15" s="3" customFormat="1" ht="15.75" customHeight="1" x14ac:dyDescent="0.25">
      <c r="A822" s="98">
        <v>16</v>
      </c>
      <c r="B822" s="100" t="s">
        <v>184</v>
      </c>
      <c r="C822" s="99" t="s">
        <v>335</v>
      </c>
      <c r="D822" s="36">
        <v>2019</v>
      </c>
      <c r="E822" s="5">
        <f>SUM(F822:I822)</f>
        <v>4545</v>
      </c>
      <c r="F822" s="13">
        <v>0</v>
      </c>
      <c r="G822" s="13">
        <v>4500</v>
      </c>
      <c r="H822" s="13">
        <v>45</v>
      </c>
      <c r="I822" s="13">
        <v>0</v>
      </c>
      <c r="J822" s="35" t="s">
        <v>57</v>
      </c>
      <c r="K822" s="13">
        <v>0</v>
      </c>
      <c r="L822" s="34">
        <v>0</v>
      </c>
      <c r="M822" s="97" t="s">
        <v>70</v>
      </c>
      <c r="N822" s="23"/>
      <c r="O822" s="23"/>
    </row>
    <row r="823" spans="1:15" s="3" customFormat="1" ht="15.6" x14ac:dyDescent="0.25">
      <c r="A823" s="98"/>
      <c r="B823" s="100"/>
      <c r="C823" s="99"/>
      <c r="D823" s="36">
        <v>2020</v>
      </c>
      <c r="E823" s="5">
        <f t="shared" ref="E823:E828" si="353">SUM(F823:I823)</f>
        <v>4040</v>
      </c>
      <c r="F823" s="13">
        <v>0</v>
      </c>
      <c r="G823" s="13">
        <v>4000</v>
      </c>
      <c r="H823" s="13">
        <v>40</v>
      </c>
      <c r="I823" s="13">
        <v>0</v>
      </c>
      <c r="J823" s="35" t="s">
        <v>57</v>
      </c>
      <c r="K823" s="13">
        <v>0</v>
      </c>
      <c r="L823" s="34">
        <v>0</v>
      </c>
      <c r="M823" s="97"/>
      <c r="N823" s="23"/>
      <c r="O823" s="23"/>
    </row>
    <row r="824" spans="1:15" s="3" customFormat="1" ht="15.6" x14ac:dyDescent="0.25">
      <c r="A824" s="98"/>
      <c r="B824" s="100"/>
      <c r="C824" s="99"/>
      <c r="D824" s="36">
        <v>2021</v>
      </c>
      <c r="E824" s="5">
        <f t="shared" si="353"/>
        <v>4040</v>
      </c>
      <c r="F824" s="13">
        <v>0</v>
      </c>
      <c r="G824" s="13">
        <v>4000</v>
      </c>
      <c r="H824" s="13">
        <v>40</v>
      </c>
      <c r="I824" s="13">
        <v>0</v>
      </c>
      <c r="J824" s="35" t="s">
        <v>57</v>
      </c>
      <c r="K824" s="13">
        <v>0</v>
      </c>
      <c r="L824" s="34">
        <v>0</v>
      </c>
      <c r="M824" s="97"/>
      <c r="N824" s="23"/>
      <c r="O824" s="23"/>
    </row>
    <row r="825" spans="1:15" s="3" customFormat="1" ht="15.6" x14ac:dyDescent="0.25">
      <c r="A825" s="98"/>
      <c r="B825" s="100"/>
      <c r="C825" s="99"/>
      <c r="D825" s="36">
        <v>2022</v>
      </c>
      <c r="E825" s="5">
        <f t="shared" si="353"/>
        <v>4040</v>
      </c>
      <c r="F825" s="13">
        <v>0</v>
      </c>
      <c r="G825" s="13">
        <v>4000</v>
      </c>
      <c r="H825" s="13">
        <v>40</v>
      </c>
      <c r="I825" s="13">
        <v>0</v>
      </c>
      <c r="J825" s="35" t="s">
        <v>57</v>
      </c>
      <c r="K825" s="13">
        <v>0</v>
      </c>
      <c r="L825" s="34">
        <v>0</v>
      </c>
      <c r="M825" s="97"/>
      <c r="N825" s="23"/>
      <c r="O825" s="23"/>
    </row>
    <row r="826" spans="1:15" s="3" customFormat="1" ht="15.6" x14ac:dyDescent="0.25">
      <c r="A826" s="98"/>
      <c r="B826" s="100"/>
      <c r="C826" s="99"/>
      <c r="D826" s="36">
        <v>2023</v>
      </c>
      <c r="E826" s="5">
        <f t="shared" si="353"/>
        <v>2040</v>
      </c>
      <c r="F826" s="13">
        <v>0</v>
      </c>
      <c r="G826" s="13">
        <v>2020</v>
      </c>
      <c r="H826" s="13">
        <v>20</v>
      </c>
      <c r="I826" s="13">
        <v>0</v>
      </c>
      <c r="J826" s="35" t="s">
        <v>57</v>
      </c>
      <c r="K826" s="13">
        <v>0</v>
      </c>
      <c r="L826" s="34">
        <v>0</v>
      </c>
      <c r="M826" s="97"/>
      <c r="N826" s="23"/>
      <c r="O826" s="23"/>
    </row>
    <row r="827" spans="1:15" s="3" customFormat="1" ht="15.6" x14ac:dyDescent="0.25">
      <c r="A827" s="98"/>
      <c r="B827" s="100"/>
      <c r="C827" s="99"/>
      <c r="D827" s="36">
        <v>2024</v>
      </c>
      <c r="E827" s="5">
        <f t="shared" si="353"/>
        <v>0</v>
      </c>
      <c r="F827" s="13">
        <v>0</v>
      </c>
      <c r="G827" s="13">
        <v>0</v>
      </c>
      <c r="H827" s="13">
        <v>0</v>
      </c>
      <c r="I827" s="13">
        <v>0</v>
      </c>
      <c r="J827" s="35" t="s">
        <v>57</v>
      </c>
      <c r="K827" s="13">
        <v>0</v>
      </c>
      <c r="L827" s="34">
        <v>0</v>
      </c>
      <c r="M827" s="97"/>
      <c r="N827" s="23"/>
      <c r="O827" s="23"/>
    </row>
    <row r="828" spans="1:15" s="3" customFormat="1" ht="15.6" x14ac:dyDescent="0.25">
      <c r="A828" s="98"/>
      <c r="B828" s="100"/>
      <c r="C828" s="99"/>
      <c r="D828" s="36" t="s">
        <v>33</v>
      </c>
      <c r="E828" s="5">
        <f t="shared" si="353"/>
        <v>0</v>
      </c>
      <c r="F828" s="13">
        <v>0</v>
      </c>
      <c r="G828" s="13">
        <v>0</v>
      </c>
      <c r="H828" s="13">
        <v>0</v>
      </c>
      <c r="I828" s="13">
        <v>0</v>
      </c>
      <c r="J828" s="35" t="s">
        <v>57</v>
      </c>
      <c r="K828" s="13">
        <v>0</v>
      </c>
      <c r="L828" s="34">
        <v>0</v>
      </c>
      <c r="M828" s="97"/>
      <c r="N828" s="23"/>
      <c r="O828" s="23"/>
    </row>
    <row r="829" spans="1:15" s="3" customFormat="1" ht="15.6" x14ac:dyDescent="0.25">
      <c r="A829" s="98"/>
      <c r="B829" s="100"/>
      <c r="C829" s="99"/>
      <c r="D829" s="18" t="s">
        <v>10</v>
      </c>
      <c r="E829" s="5">
        <f>SUM(E822:E828)</f>
        <v>18705</v>
      </c>
      <c r="F829" s="5">
        <f t="shared" ref="F829:L829" si="354">SUM(F822:F828)</f>
        <v>0</v>
      </c>
      <c r="G829" s="5">
        <f t="shared" si="354"/>
        <v>18520</v>
      </c>
      <c r="H829" s="5">
        <f t="shared" si="354"/>
        <v>185</v>
      </c>
      <c r="I829" s="5">
        <f t="shared" si="354"/>
        <v>0</v>
      </c>
      <c r="J829" s="45" t="s">
        <v>56</v>
      </c>
      <c r="K829" s="5">
        <f t="shared" si="354"/>
        <v>0</v>
      </c>
      <c r="L829" s="5">
        <f t="shared" si="354"/>
        <v>0</v>
      </c>
      <c r="M829" s="97"/>
      <c r="N829" s="23"/>
      <c r="O829" s="23"/>
    </row>
    <row r="830" spans="1:15" s="3" customFormat="1" ht="15.75" customHeight="1" x14ac:dyDescent="0.25">
      <c r="A830" s="98">
        <v>17</v>
      </c>
      <c r="B830" s="99" t="s">
        <v>185</v>
      </c>
      <c r="C830" s="99" t="s">
        <v>332</v>
      </c>
      <c r="D830" s="36">
        <v>2019</v>
      </c>
      <c r="E830" s="5">
        <f>SUM(F830:I830)</f>
        <v>200</v>
      </c>
      <c r="F830" s="13">
        <v>0</v>
      </c>
      <c r="G830" s="13">
        <v>0</v>
      </c>
      <c r="H830" s="13">
        <v>200</v>
      </c>
      <c r="I830" s="13">
        <v>0</v>
      </c>
      <c r="J830" s="35" t="s">
        <v>57</v>
      </c>
      <c r="K830" s="13">
        <v>0</v>
      </c>
      <c r="L830" s="34">
        <v>0</v>
      </c>
      <c r="M830" s="97" t="s">
        <v>70</v>
      </c>
      <c r="N830" s="23"/>
      <c r="O830" s="23"/>
    </row>
    <row r="831" spans="1:15" s="3" customFormat="1" ht="15.6" x14ac:dyDescent="0.25">
      <c r="A831" s="98"/>
      <c r="B831" s="99"/>
      <c r="C831" s="99"/>
      <c r="D831" s="36">
        <v>2020</v>
      </c>
      <c r="E831" s="5">
        <f t="shared" ref="E831:E836" si="355">SUM(F831:I831)</f>
        <v>4040</v>
      </c>
      <c r="F831" s="13">
        <v>0</v>
      </c>
      <c r="G831" s="13">
        <v>4000</v>
      </c>
      <c r="H831" s="13">
        <v>40</v>
      </c>
      <c r="I831" s="13">
        <v>0</v>
      </c>
      <c r="J831" s="35" t="s">
        <v>57</v>
      </c>
      <c r="K831" s="13">
        <v>0</v>
      </c>
      <c r="L831" s="34">
        <v>0</v>
      </c>
      <c r="M831" s="97"/>
      <c r="N831" s="23"/>
      <c r="O831" s="23"/>
    </row>
    <row r="832" spans="1:15" s="3" customFormat="1" ht="15.6" x14ac:dyDescent="0.25">
      <c r="A832" s="98"/>
      <c r="B832" s="99"/>
      <c r="C832" s="99"/>
      <c r="D832" s="36">
        <v>2021</v>
      </c>
      <c r="E832" s="5">
        <f t="shared" si="355"/>
        <v>4040</v>
      </c>
      <c r="F832" s="13">
        <v>0</v>
      </c>
      <c r="G832" s="13">
        <v>4000</v>
      </c>
      <c r="H832" s="13">
        <v>40</v>
      </c>
      <c r="I832" s="13">
        <v>0</v>
      </c>
      <c r="J832" s="35" t="s">
        <v>57</v>
      </c>
      <c r="K832" s="13">
        <v>0</v>
      </c>
      <c r="L832" s="34">
        <v>0</v>
      </c>
      <c r="M832" s="97"/>
      <c r="N832" s="23"/>
      <c r="O832" s="23"/>
    </row>
    <row r="833" spans="1:15" s="3" customFormat="1" ht="15.6" x14ac:dyDescent="0.25">
      <c r="A833" s="98"/>
      <c r="B833" s="99"/>
      <c r="C833" s="99"/>
      <c r="D833" s="36">
        <v>2022</v>
      </c>
      <c r="E833" s="5">
        <f t="shared" si="355"/>
        <v>4040</v>
      </c>
      <c r="F833" s="13">
        <v>0</v>
      </c>
      <c r="G833" s="13">
        <v>4000</v>
      </c>
      <c r="H833" s="13">
        <v>40</v>
      </c>
      <c r="I833" s="13">
        <v>0</v>
      </c>
      <c r="J833" s="35" t="s">
        <v>57</v>
      </c>
      <c r="K833" s="13">
        <v>0</v>
      </c>
      <c r="L833" s="34">
        <v>0</v>
      </c>
      <c r="M833" s="97"/>
      <c r="N833" s="23"/>
      <c r="O833" s="23"/>
    </row>
    <row r="834" spans="1:15" s="3" customFormat="1" ht="15.6" x14ac:dyDescent="0.25">
      <c r="A834" s="98"/>
      <c r="B834" s="99"/>
      <c r="C834" s="99"/>
      <c r="D834" s="36">
        <v>2023</v>
      </c>
      <c r="E834" s="5">
        <f t="shared" si="355"/>
        <v>4040</v>
      </c>
      <c r="F834" s="13">
        <v>0</v>
      </c>
      <c r="G834" s="13">
        <v>4000</v>
      </c>
      <c r="H834" s="13">
        <v>40</v>
      </c>
      <c r="I834" s="13">
        <v>0</v>
      </c>
      <c r="J834" s="35" t="s">
        <v>57</v>
      </c>
      <c r="K834" s="13">
        <v>0</v>
      </c>
      <c r="L834" s="34">
        <v>0</v>
      </c>
      <c r="M834" s="97"/>
      <c r="N834" s="23"/>
      <c r="O834" s="23"/>
    </row>
    <row r="835" spans="1:15" s="3" customFormat="1" ht="15.6" x14ac:dyDescent="0.25">
      <c r="A835" s="98"/>
      <c r="B835" s="99"/>
      <c r="C835" s="99"/>
      <c r="D835" s="36">
        <v>2024</v>
      </c>
      <c r="E835" s="5">
        <f t="shared" si="355"/>
        <v>0</v>
      </c>
      <c r="F835" s="13">
        <v>0</v>
      </c>
      <c r="G835" s="13">
        <v>0</v>
      </c>
      <c r="H835" s="13">
        <v>0</v>
      </c>
      <c r="I835" s="13">
        <v>0</v>
      </c>
      <c r="J835" s="35" t="s">
        <v>57</v>
      </c>
      <c r="K835" s="13">
        <v>0</v>
      </c>
      <c r="L835" s="34">
        <v>0</v>
      </c>
      <c r="M835" s="97"/>
      <c r="N835" s="23"/>
      <c r="O835" s="23"/>
    </row>
    <row r="836" spans="1:15" s="3" customFormat="1" ht="15.6" x14ac:dyDescent="0.25">
      <c r="A836" s="98"/>
      <c r="B836" s="99"/>
      <c r="C836" s="99"/>
      <c r="D836" s="36" t="s">
        <v>33</v>
      </c>
      <c r="E836" s="5">
        <f t="shared" si="355"/>
        <v>0</v>
      </c>
      <c r="F836" s="13">
        <v>0</v>
      </c>
      <c r="G836" s="13">
        <v>0</v>
      </c>
      <c r="H836" s="13">
        <v>0</v>
      </c>
      <c r="I836" s="13">
        <v>0</v>
      </c>
      <c r="J836" s="35" t="s">
        <v>57</v>
      </c>
      <c r="K836" s="13">
        <v>0</v>
      </c>
      <c r="L836" s="34">
        <v>0</v>
      </c>
      <c r="M836" s="97"/>
      <c r="N836" s="23"/>
      <c r="O836" s="23"/>
    </row>
    <row r="837" spans="1:15" s="3" customFormat="1" ht="15.6" x14ac:dyDescent="0.25">
      <c r="A837" s="98"/>
      <c r="B837" s="99"/>
      <c r="C837" s="99"/>
      <c r="D837" s="18" t="s">
        <v>10</v>
      </c>
      <c r="E837" s="5">
        <f>SUM(E830:E836)</f>
        <v>16360</v>
      </c>
      <c r="F837" s="5">
        <f t="shared" ref="F837:L837" si="356">SUM(F830:F836)</f>
        <v>0</v>
      </c>
      <c r="G837" s="5">
        <f t="shared" si="356"/>
        <v>16000</v>
      </c>
      <c r="H837" s="5">
        <f t="shared" si="356"/>
        <v>360</v>
      </c>
      <c r="I837" s="5">
        <f t="shared" si="356"/>
        <v>0</v>
      </c>
      <c r="J837" s="45" t="s">
        <v>56</v>
      </c>
      <c r="K837" s="5">
        <f t="shared" si="356"/>
        <v>0</v>
      </c>
      <c r="L837" s="5">
        <f t="shared" si="356"/>
        <v>0</v>
      </c>
      <c r="M837" s="97"/>
      <c r="N837" s="23"/>
      <c r="O837" s="23"/>
    </row>
    <row r="838" spans="1:15" s="3" customFormat="1" ht="15.6" x14ac:dyDescent="0.25">
      <c r="A838" s="98">
        <v>18</v>
      </c>
      <c r="B838" s="99" t="s">
        <v>186</v>
      </c>
      <c r="C838" s="99" t="s">
        <v>330</v>
      </c>
      <c r="D838" s="36">
        <v>2019</v>
      </c>
      <c r="E838" s="5">
        <f>SUM(F838:I838)</f>
        <v>0</v>
      </c>
      <c r="F838" s="13">
        <v>0</v>
      </c>
      <c r="G838" s="13">
        <v>0</v>
      </c>
      <c r="H838" s="13">
        <v>0</v>
      </c>
      <c r="I838" s="13">
        <v>0</v>
      </c>
      <c r="J838" s="35" t="s">
        <v>57</v>
      </c>
      <c r="K838" s="13">
        <v>0</v>
      </c>
      <c r="L838" s="34">
        <v>0</v>
      </c>
      <c r="M838" s="97" t="s">
        <v>73</v>
      </c>
      <c r="N838" s="23"/>
      <c r="O838" s="23"/>
    </row>
    <row r="839" spans="1:15" s="3" customFormat="1" ht="15.6" x14ac:dyDescent="0.25">
      <c r="A839" s="98"/>
      <c r="B839" s="99"/>
      <c r="C839" s="99"/>
      <c r="D839" s="36">
        <v>2020</v>
      </c>
      <c r="E839" s="5">
        <f t="shared" ref="E839:E844" si="357">SUM(F839:I839)</f>
        <v>1500</v>
      </c>
      <c r="F839" s="13">
        <v>0</v>
      </c>
      <c r="G839" s="13">
        <v>1500</v>
      </c>
      <c r="H839" s="13">
        <v>0</v>
      </c>
      <c r="I839" s="13">
        <v>0</v>
      </c>
      <c r="J839" s="35" t="s">
        <v>57</v>
      </c>
      <c r="K839" s="13">
        <v>0</v>
      </c>
      <c r="L839" s="34">
        <v>0</v>
      </c>
      <c r="M839" s="97"/>
      <c r="N839" s="23"/>
      <c r="O839" s="23"/>
    </row>
    <row r="840" spans="1:15" s="3" customFormat="1" ht="15.6" x14ac:dyDescent="0.25">
      <c r="A840" s="98"/>
      <c r="B840" s="99"/>
      <c r="C840" s="99"/>
      <c r="D840" s="36">
        <v>2021</v>
      </c>
      <c r="E840" s="5">
        <f t="shared" si="357"/>
        <v>0</v>
      </c>
      <c r="F840" s="13">
        <v>0</v>
      </c>
      <c r="G840" s="13">
        <v>0</v>
      </c>
      <c r="H840" s="13">
        <v>0</v>
      </c>
      <c r="I840" s="13">
        <v>0</v>
      </c>
      <c r="J840" s="35" t="s">
        <v>57</v>
      </c>
      <c r="K840" s="13">
        <v>0</v>
      </c>
      <c r="L840" s="34">
        <v>0</v>
      </c>
      <c r="M840" s="97"/>
      <c r="N840" s="23"/>
      <c r="O840" s="23"/>
    </row>
    <row r="841" spans="1:15" s="3" customFormat="1" ht="15.6" x14ac:dyDescent="0.25">
      <c r="A841" s="98"/>
      <c r="B841" s="99"/>
      <c r="C841" s="99"/>
      <c r="D841" s="36">
        <v>2022</v>
      </c>
      <c r="E841" s="5">
        <f t="shared" si="357"/>
        <v>0</v>
      </c>
      <c r="F841" s="13">
        <v>0</v>
      </c>
      <c r="G841" s="13">
        <v>0</v>
      </c>
      <c r="H841" s="13">
        <v>0</v>
      </c>
      <c r="I841" s="13">
        <v>0</v>
      </c>
      <c r="J841" s="35" t="s">
        <v>57</v>
      </c>
      <c r="K841" s="13">
        <v>0</v>
      </c>
      <c r="L841" s="34">
        <v>0</v>
      </c>
      <c r="M841" s="97"/>
      <c r="N841" s="23"/>
      <c r="O841" s="23"/>
    </row>
    <row r="842" spans="1:15" s="3" customFormat="1" ht="15.6" x14ac:dyDescent="0.25">
      <c r="A842" s="98"/>
      <c r="B842" s="99"/>
      <c r="C842" s="99"/>
      <c r="D842" s="36">
        <v>2023</v>
      </c>
      <c r="E842" s="5">
        <f t="shared" si="357"/>
        <v>0</v>
      </c>
      <c r="F842" s="13">
        <v>0</v>
      </c>
      <c r="G842" s="13">
        <v>0</v>
      </c>
      <c r="H842" s="13">
        <v>0</v>
      </c>
      <c r="I842" s="13">
        <v>0</v>
      </c>
      <c r="J842" s="35" t="s">
        <v>57</v>
      </c>
      <c r="K842" s="13">
        <v>0</v>
      </c>
      <c r="L842" s="34">
        <v>0</v>
      </c>
      <c r="M842" s="97"/>
      <c r="N842" s="23"/>
      <c r="O842" s="23"/>
    </row>
    <row r="843" spans="1:15" s="3" customFormat="1" ht="15.6" x14ac:dyDescent="0.25">
      <c r="A843" s="98"/>
      <c r="B843" s="99"/>
      <c r="C843" s="99"/>
      <c r="D843" s="36">
        <v>2024</v>
      </c>
      <c r="E843" s="5">
        <f t="shared" si="357"/>
        <v>0</v>
      </c>
      <c r="F843" s="13">
        <v>0</v>
      </c>
      <c r="G843" s="13">
        <v>0</v>
      </c>
      <c r="H843" s="13">
        <v>0</v>
      </c>
      <c r="I843" s="13">
        <v>0</v>
      </c>
      <c r="J843" s="35" t="s">
        <v>57</v>
      </c>
      <c r="K843" s="13">
        <v>0</v>
      </c>
      <c r="L843" s="34">
        <v>0</v>
      </c>
      <c r="M843" s="97"/>
      <c r="N843" s="23"/>
      <c r="O843" s="23"/>
    </row>
    <row r="844" spans="1:15" s="3" customFormat="1" ht="15.6" x14ac:dyDescent="0.25">
      <c r="A844" s="98"/>
      <c r="B844" s="99"/>
      <c r="C844" s="99"/>
      <c r="D844" s="36" t="s">
        <v>33</v>
      </c>
      <c r="E844" s="5">
        <f t="shared" si="357"/>
        <v>0</v>
      </c>
      <c r="F844" s="13">
        <v>0</v>
      </c>
      <c r="G844" s="13">
        <v>0</v>
      </c>
      <c r="H844" s="13">
        <v>0</v>
      </c>
      <c r="I844" s="13">
        <v>0</v>
      </c>
      <c r="J844" s="35" t="s">
        <v>57</v>
      </c>
      <c r="K844" s="13">
        <v>0</v>
      </c>
      <c r="L844" s="34">
        <v>0</v>
      </c>
      <c r="M844" s="97"/>
      <c r="N844" s="23"/>
      <c r="O844" s="23"/>
    </row>
    <row r="845" spans="1:15" s="3" customFormat="1" ht="15.6" x14ac:dyDescent="0.25">
      <c r="A845" s="98"/>
      <c r="B845" s="99"/>
      <c r="C845" s="99"/>
      <c r="D845" s="18" t="s">
        <v>10</v>
      </c>
      <c r="E845" s="5">
        <f>SUM(E838:E844)</f>
        <v>1500</v>
      </c>
      <c r="F845" s="5">
        <f t="shared" ref="F845" si="358">SUM(F838:F844)</f>
        <v>0</v>
      </c>
      <c r="G845" s="5">
        <f t="shared" ref="G845" si="359">SUM(G838:G844)</f>
        <v>1500</v>
      </c>
      <c r="H845" s="5">
        <f t="shared" ref="H845" si="360">SUM(H838:H844)</f>
        <v>0</v>
      </c>
      <c r="I845" s="5">
        <f t="shared" ref="I845" si="361">SUM(I838:I844)</f>
        <v>0</v>
      </c>
      <c r="J845" s="45" t="s">
        <v>56</v>
      </c>
      <c r="K845" s="5">
        <f t="shared" ref="K845" si="362">SUM(K838:K844)</f>
        <v>0</v>
      </c>
      <c r="L845" s="5">
        <f t="shared" ref="L845" si="363">SUM(L838:L844)</f>
        <v>0</v>
      </c>
      <c r="M845" s="97"/>
      <c r="N845" s="23"/>
      <c r="O845" s="23"/>
    </row>
    <row r="846" spans="1:15" s="3" customFormat="1" ht="15.6" x14ac:dyDescent="0.25">
      <c r="A846" s="98">
        <v>19</v>
      </c>
      <c r="B846" s="99" t="s">
        <v>187</v>
      </c>
      <c r="C846" s="99" t="s">
        <v>335</v>
      </c>
      <c r="D846" s="36">
        <v>2019</v>
      </c>
      <c r="E846" s="5">
        <f>SUM(F846:I846)</f>
        <v>0</v>
      </c>
      <c r="F846" s="13">
        <v>0</v>
      </c>
      <c r="G846" s="13">
        <v>0</v>
      </c>
      <c r="H846" s="13">
        <v>0</v>
      </c>
      <c r="I846" s="13">
        <v>0</v>
      </c>
      <c r="J846" s="35" t="s">
        <v>57</v>
      </c>
      <c r="K846" s="13">
        <v>0</v>
      </c>
      <c r="L846" s="34">
        <v>0</v>
      </c>
      <c r="M846" s="97" t="s">
        <v>73</v>
      </c>
      <c r="N846" s="23"/>
      <c r="O846" s="23"/>
    </row>
    <row r="847" spans="1:15" s="3" customFormat="1" ht="15.6" x14ac:dyDescent="0.25">
      <c r="A847" s="98"/>
      <c r="B847" s="99"/>
      <c r="C847" s="99"/>
      <c r="D847" s="36">
        <v>2020</v>
      </c>
      <c r="E847" s="5">
        <f t="shared" ref="E847:E852" si="364">SUM(F847:I847)</f>
        <v>0</v>
      </c>
      <c r="F847" s="13">
        <v>0</v>
      </c>
      <c r="G847" s="13">
        <v>0</v>
      </c>
      <c r="H847" s="13">
        <v>0</v>
      </c>
      <c r="I847" s="13">
        <v>0</v>
      </c>
      <c r="J847" s="35" t="s">
        <v>57</v>
      </c>
      <c r="K847" s="13">
        <v>0</v>
      </c>
      <c r="L847" s="34">
        <v>0</v>
      </c>
      <c r="M847" s="97"/>
      <c r="N847" s="23"/>
      <c r="O847" s="23"/>
    </row>
    <row r="848" spans="1:15" s="3" customFormat="1" ht="15.6" x14ac:dyDescent="0.25">
      <c r="A848" s="98"/>
      <c r="B848" s="99"/>
      <c r="C848" s="99"/>
      <c r="D848" s="36">
        <v>2021</v>
      </c>
      <c r="E848" s="5">
        <f t="shared" si="364"/>
        <v>0</v>
      </c>
      <c r="F848" s="13">
        <v>0</v>
      </c>
      <c r="G848" s="13">
        <v>0</v>
      </c>
      <c r="H848" s="13">
        <v>0</v>
      </c>
      <c r="I848" s="13">
        <v>0</v>
      </c>
      <c r="J848" s="35" t="s">
        <v>57</v>
      </c>
      <c r="K848" s="13">
        <v>0</v>
      </c>
      <c r="L848" s="34">
        <v>0</v>
      </c>
      <c r="M848" s="97"/>
      <c r="N848" s="23"/>
      <c r="O848" s="23"/>
    </row>
    <row r="849" spans="1:15" s="3" customFormat="1" ht="15.6" x14ac:dyDescent="0.25">
      <c r="A849" s="98"/>
      <c r="B849" s="99"/>
      <c r="C849" s="99"/>
      <c r="D849" s="36">
        <v>2022</v>
      </c>
      <c r="E849" s="5">
        <f t="shared" si="364"/>
        <v>0</v>
      </c>
      <c r="F849" s="13">
        <v>0</v>
      </c>
      <c r="G849" s="13">
        <v>0</v>
      </c>
      <c r="H849" s="13">
        <v>0</v>
      </c>
      <c r="I849" s="13">
        <v>0</v>
      </c>
      <c r="J849" s="35" t="s">
        <v>57</v>
      </c>
      <c r="K849" s="13">
        <v>0</v>
      </c>
      <c r="L849" s="34">
        <v>0</v>
      </c>
      <c r="M849" s="97"/>
      <c r="N849" s="23"/>
      <c r="O849" s="23"/>
    </row>
    <row r="850" spans="1:15" s="3" customFormat="1" ht="15.6" x14ac:dyDescent="0.25">
      <c r="A850" s="98"/>
      <c r="B850" s="99"/>
      <c r="C850" s="99"/>
      <c r="D850" s="36">
        <v>2023</v>
      </c>
      <c r="E850" s="5">
        <f t="shared" si="364"/>
        <v>2000</v>
      </c>
      <c r="F850" s="13">
        <v>0</v>
      </c>
      <c r="G850" s="13">
        <v>2000</v>
      </c>
      <c r="H850" s="13">
        <v>0</v>
      </c>
      <c r="I850" s="13">
        <v>0</v>
      </c>
      <c r="J850" s="35" t="s">
        <v>57</v>
      </c>
      <c r="K850" s="13">
        <v>0</v>
      </c>
      <c r="L850" s="34">
        <v>0</v>
      </c>
      <c r="M850" s="97"/>
      <c r="N850" s="23"/>
      <c r="O850" s="23"/>
    </row>
    <row r="851" spans="1:15" s="3" customFormat="1" ht="15.6" x14ac:dyDescent="0.25">
      <c r="A851" s="98"/>
      <c r="B851" s="99"/>
      <c r="C851" s="99"/>
      <c r="D851" s="36">
        <v>2024</v>
      </c>
      <c r="E851" s="5">
        <f t="shared" si="364"/>
        <v>0</v>
      </c>
      <c r="F851" s="13">
        <v>0</v>
      </c>
      <c r="G851" s="13">
        <v>0</v>
      </c>
      <c r="H851" s="13">
        <v>0</v>
      </c>
      <c r="I851" s="13">
        <v>0</v>
      </c>
      <c r="J851" s="35" t="s">
        <v>57</v>
      </c>
      <c r="K851" s="13">
        <v>0</v>
      </c>
      <c r="L851" s="34">
        <v>0</v>
      </c>
      <c r="M851" s="97"/>
      <c r="N851" s="23"/>
      <c r="O851" s="23"/>
    </row>
    <row r="852" spans="1:15" s="3" customFormat="1" ht="15.6" x14ac:dyDescent="0.25">
      <c r="A852" s="98"/>
      <c r="B852" s="99"/>
      <c r="C852" s="99"/>
      <c r="D852" s="36" t="s">
        <v>33</v>
      </c>
      <c r="E852" s="5">
        <f t="shared" si="364"/>
        <v>0</v>
      </c>
      <c r="F852" s="13">
        <v>0</v>
      </c>
      <c r="G852" s="13">
        <v>0</v>
      </c>
      <c r="H852" s="13">
        <v>0</v>
      </c>
      <c r="I852" s="13">
        <v>0</v>
      </c>
      <c r="J852" s="35" t="s">
        <v>57</v>
      </c>
      <c r="K852" s="13">
        <v>0</v>
      </c>
      <c r="L852" s="34">
        <v>0</v>
      </c>
      <c r="M852" s="97"/>
      <c r="N852" s="23"/>
      <c r="O852" s="23"/>
    </row>
    <row r="853" spans="1:15" s="3" customFormat="1" ht="15.6" x14ac:dyDescent="0.25">
      <c r="A853" s="98"/>
      <c r="B853" s="99"/>
      <c r="C853" s="99"/>
      <c r="D853" s="18" t="s">
        <v>10</v>
      </c>
      <c r="E853" s="5">
        <f>SUM(E846:E852)</f>
        <v>2000</v>
      </c>
      <c r="F853" s="5">
        <f t="shared" ref="F853" si="365">SUM(F846:F852)</f>
        <v>0</v>
      </c>
      <c r="G853" s="5">
        <f t="shared" ref="G853" si="366">SUM(G846:G852)</f>
        <v>2000</v>
      </c>
      <c r="H853" s="5">
        <f t="shared" ref="H853" si="367">SUM(H846:H852)</f>
        <v>0</v>
      </c>
      <c r="I853" s="5">
        <f t="shared" ref="I853" si="368">SUM(I846:I852)</f>
        <v>0</v>
      </c>
      <c r="J853" s="45" t="s">
        <v>56</v>
      </c>
      <c r="K853" s="5">
        <f t="shared" ref="K853" si="369">SUM(K846:K852)</f>
        <v>0</v>
      </c>
      <c r="L853" s="5">
        <f t="shared" ref="L853" si="370">SUM(L846:L852)</f>
        <v>0</v>
      </c>
      <c r="M853" s="97"/>
      <c r="N853" s="23"/>
      <c r="O853" s="23"/>
    </row>
    <row r="854" spans="1:15" s="3" customFormat="1" ht="15.75" customHeight="1" x14ac:dyDescent="0.25">
      <c r="A854" s="98">
        <v>20</v>
      </c>
      <c r="B854" s="99" t="s">
        <v>188</v>
      </c>
      <c r="C854" s="99" t="s">
        <v>335</v>
      </c>
      <c r="D854" s="36">
        <v>2019</v>
      </c>
      <c r="E854" s="5">
        <f>SUM(F854:I854)</f>
        <v>0</v>
      </c>
      <c r="F854" s="13">
        <v>0</v>
      </c>
      <c r="G854" s="13">
        <v>0</v>
      </c>
      <c r="H854" s="13">
        <v>0</v>
      </c>
      <c r="I854" s="13">
        <v>0</v>
      </c>
      <c r="J854" s="35" t="s">
        <v>57</v>
      </c>
      <c r="K854" s="13">
        <v>0</v>
      </c>
      <c r="L854" s="34">
        <v>0</v>
      </c>
      <c r="M854" s="97" t="s">
        <v>71</v>
      </c>
      <c r="N854" s="23"/>
      <c r="O854" s="23"/>
    </row>
    <row r="855" spans="1:15" s="3" customFormat="1" ht="15.6" x14ac:dyDescent="0.25">
      <c r="A855" s="98"/>
      <c r="B855" s="99"/>
      <c r="C855" s="99"/>
      <c r="D855" s="36">
        <v>2020</v>
      </c>
      <c r="E855" s="5">
        <f t="shared" ref="E855:E860" si="371">SUM(F855:I855)</f>
        <v>0</v>
      </c>
      <c r="F855" s="13">
        <v>0</v>
      </c>
      <c r="G855" s="13">
        <v>0</v>
      </c>
      <c r="H855" s="13">
        <v>0</v>
      </c>
      <c r="I855" s="13">
        <v>0</v>
      </c>
      <c r="J855" s="35" t="s">
        <v>57</v>
      </c>
      <c r="K855" s="13">
        <v>0</v>
      </c>
      <c r="L855" s="34">
        <v>0</v>
      </c>
      <c r="M855" s="97"/>
      <c r="N855" s="23"/>
      <c r="O855" s="23"/>
    </row>
    <row r="856" spans="1:15" s="3" customFormat="1" ht="15.6" x14ac:dyDescent="0.25">
      <c r="A856" s="98"/>
      <c r="B856" s="99"/>
      <c r="C856" s="99"/>
      <c r="D856" s="36">
        <v>2021</v>
      </c>
      <c r="E856" s="5">
        <f t="shared" si="371"/>
        <v>0</v>
      </c>
      <c r="F856" s="13">
        <v>0</v>
      </c>
      <c r="G856" s="13">
        <v>0</v>
      </c>
      <c r="H856" s="13">
        <v>0</v>
      </c>
      <c r="I856" s="13">
        <v>0</v>
      </c>
      <c r="J856" s="35" t="s">
        <v>57</v>
      </c>
      <c r="K856" s="13">
        <v>0</v>
      </c>
      <c r="L856" s="34">
        <v>0</v>
      </c>
      <c r="M856" s="97"/>
      <c r="N856" s="23"/>
      <c r="O856" s="23"/>
    </row>
    <row r="857" spans="1:15" s="3" customFormat="1" ht="15.6" x14ac:dyDescent="0.25">
      <c r="A857" s="98"/>
      <c r="B857" s="99"/>
      <c r="C857" s="99"/>
      <c r="D857" s="36">
        <v>2022</v>
      </c>
      <c r="E857" s="5">
        <f t="shared" si="371"/>
        <v>0</v>
      </c>
      <c r="F857" s="13">
        <v>0</v>
      </c>
      <c r="G857" s="13">
        <v>0</v>
      </c>
      <c r="H857" s="13">
        <v>0</v>
      </c>
      <c r="I857" s="13">
        <v>0</v>
      </c>
      <c r="J857" s="35" t="s">
        <v>57</v>
      </c>
      <c r="K857" s="13">
        <v>0</v>
      </c>
      <c r="L857" s="34">
        <v>0</v>
      </c>
      <c r="M857" s="97"/>
      <c r="N857" s="23"/>
      <c r="O857" s="23"/>
    </row>
    <row r="858" spans="1:15" s="3" customFormat="1" ht="15.6" x14ac:dyDescent="0.25">
      <c r="A858" s="98"/>
      <c r="B858" s="99"/>
      <c r="C858" s="99"/>
      <c r="D858" s="36">
        <v>2023</v>
      </c>
      <c r="E858" s="5">
        <f t="shared" si="371"/>
        <v>4141.8</v>
      </c>
      <c r="F858" s="13">
        <v>0</v>
      </c>
      <c r="G858" s="13">
        <v>4141.8</v>
      </c>
      <c r="H858" s="13">
        <v>0</v>
      </c>
      <c r="I858" s="13">
        <v>0</v>
      </c>
      <c r="J858" s="35" t="s">
        <v>57</v>
      </c>
      <c r="K858" s="13">
        <v>0</v>
      </c>
      <c r="L858" s="34">
        <v>0</v>
      </c>
      <c r="M858" s="97"/>
      <c r="N858" s="23"/>
      <c r="O858" s="23"/>
    </row>
    <row r="859" spans="1:15" s="3" customFormat="1" ht="15.6" x14ac:dyDescent="0.25">
      <c r="A859" s="98"/>
      <c r="B859" s="99"/>
      <c r="C859" s="99"/>
      <c r="D859" s="36">
        <v>2024</v>
      </c>
      <c r="E859" s="5">
        <f t="shared" si="371"/>
        <v>0</v>
      </c>
      <c r="F859" s="13">
        <v>0</v>
      </c>
      <c r="G859" s="13">
        <v>0</v>
      </c>
      <c r="H859" s="13">
        <v>0</v>
      </c>
      <c r="I859" s="13">
        <v>0</v>
      </c>
      <c r="J859" s="35" t="s">
        <v>57</v>
      </c>
      <c r="K859" s="13">
        <v>0</v>
      </c>
      <c r="L859" s="34">
        <v>0</v>
      </c>
      <c r="M859" s="97"/>
      <c r="N859" s="23"/>
      <c r="O859" s="23"/>
    </row>
    <row r="860" spans="1:15" s="3" customFormat="1" ht="15.6" x14ac:dyDescent="0.25">
      <c r="A860" s="98"/>
      <c r="B860" s="99"/>
      <c r="C860" s="99"/>
      <c r="D860" s="36" t="s">
        <v>33</v>
      </c>
      <c r="E860" s="5">
        <f t="shared" si="371"/>
        <v>0</v>
      </c>
      <c r="F860" s="13">
        <v>0</v>
      </c>
      <c r="G860" s="13">
        <v>0</v>
      </c>
      <c r="H860" s="13">
        <v>0</v>
      </c>
      <c r="I860" s="13">
        <v>0</v>
      </c>
      <c r="J860" s="35" t="s">
        <v>57</v>
      </c>
      <c r="K860" s="13">
        <v>0</v>
      </c>
      <c r="L860" s="34">
        <v>0</v>
      </c>
      <c r="M860" s="97"/>
      <c r="N860" s="23"/>
      <c r="O860" s="23"/>
    </row>
    <row r="861" spans="1:15" s="3" customFormat="1" ht="15.6" x14ac:dyDescent="0.25">
      <c r="A861" s="98"/>
      <c r="B861" s="99"/>
      <c r="C861" s="99"/>
      <c r="D861" s="18" t="s">
        <v>10</v>
      </c>
      <c r="E861" s="5">
        <f>SUM(E854:E860)</f>
        <v>4141.8</v>
      </c>
      <c r="F861" s="5">
        <f t="shared" ref="F861:L861" si="372">SUM(F854:F860)</f>
        <v>0</v>
      </c>
      <c r="G861" s="5">
        <f t="shared" si="372"/>
        <v>4141.8</v>
      </c>
      <c r="H861" s="5">
        <f t="shared" si="372"/>
        <v>0</v>
      </c>
      <c r="I861" s="5">
        <f t="shared" si="372"/>
        <v>0</v>
      </c>
      <c r="J861" s="45" t="s">
        <v>56</v>
      </c>
      <c r="K861" s="5">
        <f t="shared" si="372"/>
        <v>0</v>
      </c>
      <c r="L861" s="5">
        <f t="shared" si="372"/>
        <v>0</v>
      </c>
      <c r="M861" s="97"/>
      <c r="N861" s="23"/>
      <c r="O861" s="23"/>
    </row>
    <row r="862" spans="1:15" s="3" customFormat="1" ht="15.75" customHeight="1" x14ac:dyDescent="0.25">
      <c r="A862" s="98">
        <v>21</v>
      </c>
      <c r="B862" s="99" t="s">
        <v>63</v>
      </c>
      <c r="C862" s="99" t="s">
        <v>335</v>
      </c>
      <c r="D862" s="36">
        <v>2019</v>
      </c>
      <c r="E862" s="5">
        <f>SUM(F862:I862)</f>
        <v>0</v>
      </c>
      <c r="F862" s="13">
        <v>0</v>
      </c>
      <c r="G862" s="13">
        <v>0</v>
      </c>
      <c r="H862" s="13">
        <v>0</v>
      </c>
      <c r="I862" s="13">
        <v>0</v>
      </c>
      <c r="J862" s="35" t="s">
        <v>57</v>
      </c>
      <c r="K862" s="13">
        <v>0</v>
      </c>
      <c r="L862" s="34">
        <v>0</v>
      </c>
      <c r="M862" s="97" t="s">
        <v>74</v>
      </c>
      <c r="N862" s="23"/>
      <c r="O862" s="23"/>
    </row>
    <row r="863" spans="1:15" s="3" customFormat="1" ht="15.6" x14ac:dyDescent="0.25">
      <c r="A863" s="98"/>
      <c r="B863" s="99"/>
      <c r="C863" s="99"/>
      <c r="D863" s="36">
        <v>2020</v>
      </c>
      <c r="E863" s="5">
        <f t="shared" ref="E863:E868" si="373">SUM(F863:I863)</f>
        <v>696</v>
      </c>
      <c r="F863" s="13">
        <v>0</v>
      </c>
      <c r="G863" s="13">
        <v>675.1</v>
      </c>
      <c r="H863" s="13">
        <v>20.9</v>
      </c>
      <c r="I863" s="13">
        <v>0</v>
      </c>
      <c r="J863" s="35" t="s">
        <v>57</v>
      </c>
      <c r="K863" s="13">
        <v>0</v>
      </c>
      <c r="L863" s="34">
        <v>0</v>
      </c>
      <c r="M863" s="97"/>
      <c r="N863" s="23"/>
      <c r="O863" s="23"/>
    </row>
    <row r="864" spans="1:15" s="3" customFormat="1" ht="15.6" x14ac:dyDescent="0.25">
      <c r="A864" s="98"/>
      <c r="B864" s="99"/>
      <c r="C864" s="99"/>
      <c r="D864" s="36">
        <v>2021</v>
      </c>
      <c r="E864" s="5">
        <f t="shared" si="373"/>
        <v>0</v>
      </c>
      <c r="F864" s="13">
        <v>0</v>
      </c>
      <c r="G864" s="13">
        <v>0</v>
      </c>
      <c r="H864" s="13">
        <v>0</v>
      </c>
      <c r="I864" s="13">
        <v>0</v>
      </c>
      <c r="J864" s="35" t="s">
        <v>57</v>
      </c>
      <c r="K864" s="13">
        <v>0</v>
      </c>
      <c r="L864" s="34">
        <v>0</v>
      </c>
      <c r="M864" s="97"/>
      <c r="N864" s="23"/>
      <c r="O864" s="23"/>
    </row>
    <row r="865" spans="1:15" s="3" customFormat="1" ht="15.6" x14ac:dyDescent="0.25">
      <c r="A865" s="98"/>
      <c r="B865" s="99"/>
      <c r="C865" s="99"/>
      <c r="D865" s="36">
        <v>2022</v>
      </c>
      <c r="E865" s="5">
        <f t="shared" si="373"/>
        <v>0</v>
      </c>
      <c r="F865" s="13">
        <v>0</v>
      </c>
      <c r="G865" s="13">
        <v>0</v>
      </c>
      <c r="H865" s="13">
        <v>0</v>
      </c>
      <c r="I865" s="13">
        <v>0</v>
      </c>
      <c r="J865" s="35" t="s">
        <v>57</v>
      </c>
      <c r="K865" s="13">
        <v>0</v>
      </c>
      <c r="L865" s="34">
        <v>0</v>
      </c>
      <c r="M865" s="97"/>
      <c r="N865" s="23"/>
      <c r="O865" s="23"/>
    </row>
    <row r="866" spans="1:15" s="3" customFormat="1" ht="15.6" x14ac:dyDescent="0.25">
      <c r="A866" s="98"/>
      <c r="B866" s="99"/>
      <c r="C866" s="99"/>
      <c r="D866" s="36">
        <v>2023</v>
      </c>
      <c r="E866" s="5">
        <f t="shared" si="373"/>
        <v>0</v>
      </c>
      <c r="F866" s="13">
        <v>0</v>
      </c>
      <c r="G866" s="13">
        <v>0</v>
      </c>
      <c r="H866" s="13">
        <v>0</v>
      </c>
      <c r="I866" s="13">
        <v>0</v>
      </c>
      <c r="J866" s="35" t="s">
        <v>57</v>
      </c>
      <c r="K866" s="13">
        <v>0</v>
      </c>
      <c r="L866" s="34">
        <v>0</v>
      </c>
      <c r="M866" s="97"/>
      <c r="N866" s="23"/>
      <c r="O866" s="23"/>
    </row>
    <row r="867" spans="1:15" s="3" customFormat="1" ht="15.6" x14ac:dyDescent="0.25">
      <c r="A867" s="98"/>
      <c r="B867" s="99"/>
      <c r="C867" s="99"/>
      <c r="D867" s="36">
        <v>2024</v>
      </c>
      <c r="E867" s="5">
        <f t="shared" si="373"/>
        <v>0</v>
      </c>
      <c r="F867" s="13">
        <v>0</v>
      </c>
      <c r="G867" s="13">
        <v>0</v>
      </c>
      <c r="H867" s="13">
        <v>0</v>
      </c>
      <c r="I867" s="13">
        <v>0</v>
      </c>
      <c r="J867" s="35" t="s">
        <v>57</v>
      </c>
      <c r="K867" s="13">
        <v>0</v>
      </c>
      <c r="L867" s="34">
        <v>0</v>
      </c>
      <c r="M867" s="97"/>
      <c r="N867" s="23"/>
      <c r="O867" s="23"/>
    </row>
    <row r="868" spans="1:15" s="3" customFormat="1" ht="15.6" x14ac:dyDescent="0.25">
      <c r="A868" s="98"/>
      <c r="B868" s="99"/>
      <c r="C868" s="99"/>
      <c r="D868" s="36" t="s">
        <v>33</v>
      </c>
      <c r="E868" s="5">
        <f t="shared" si="373"/>
        <v>0</v>
      </c>
      <c r="F868" s="13">
        <v>0</v>
      </c>
      <c r="G868" s="13">
        <v>0</v>
      </c>
      <c r="H868" s="13">
        <v>0</v>
      </c>
      <c r="I868" s="13">
        <v>0</v>
      </c>
      <c r="J868" s="35" t="s">
        <v>57</v>
      </c>
      <c r="K868" s="13">
        <v>0</v>
      </c>
      <c r="L868" s="34">
        <v>0</v>
      </c>
      <c r="M868" s="97"/>
      <c r="N868" s="23"/>
      <c r="O868" s="23"/>
    </row>
    <row r="869" spans="1:15" s="3" customFormat="1" ht="15.6" x14ac:dyDescent="0.25">
      <c r="A869" s="98"/>
      <c r="B869" s="99"/>
      <c r="C869" s="99"/>
      <c r="D869" s="18" t="s">
        <v>10</v>
      </c>
      <c r="E869" s="5">
        <f>SUM(E862:E868)</f>
        <v>696</v>
      </c>
      <c r="F869" s="5">
        <f t="shared" ref="F869" si="374">SUM(F862:F868)</f>
        <v>0</v>
      </c>
      <c r="G869" s="5">
        <f t="shared" ref="G869" si="375">SUM(G862:G868)</f>
        <v>675.1</v>
      </c>
      <c r="H869" s="5">
        <f t="shared" ref="H869" si="376">SUM(H862:H868)</f>
        <v>20.9</v>
      </c>
      <c r="I869" s="5">
        <f t="shared" ref="I869" si="377">SUM(I862:I868)</f>
        <v>0</v>
      </c>
      <c r="J869" s="45" t="s">
        <v>56</v>
      </c>
      <c r="K869" s="5">
        <f t="shared" ref="K869" si="378">SUM(K862:K868)</f>
        <v>0</v>
      </c>
      <c r="L869" s="5">
        <f t="shared" ref="L869" si="379">SUM(L862:L868)</f>
        <v>0</v>
      </c>
      <c r="M869" s="97"/>
      <c r="N869" s="23"/>
      <c r="O869" s="23"/>
    </row>
    <row r="870" spans="1:15" s="3" customFormat="1" ht="15.6" x14ac:dyDescent="0.25">
      <c r="A870" s="98">
        <v>22</v>
      </c>
      <c r="B870" s="99" t="s">
        <v>189</v>
      </c>
      <c r="C870" s="99" t="s">
        <v>335</v>
      </c>
      <c r="D870" s="36">
        <v>2019</v>
      </c>
      <c r="E870" s="5">
        <f>SUM(F870:I870)</f>
        <v>0</v>
      </c>
      <c r="F870" s="13">
        <v>0</v>
      </c>
      <c r="G870" s="13">
        <v>0</v>
      </c>
      <c r="H870" s="13">
        <v>0</v>
      </c>
      <c r="I870" s="13">
        <v>0</v>
      </c>
      <c r="J870" s="35" t="s">
        <v>57</v>
      </c>
      <c r="K870" s="13">
        <v>0</v>
      </c>
      <c r="L870" s="34">
        <v>0</v>
      </c>
      <c r="M870" s="97" t="s">
        <v>74</v>
      </c>
      <c r="N870" s="23"/>
      <c r="O870" s="23"/>
    </row>
    <row r="871" spans="1:15" s="3" customFormat="1" ht="15.6" x14ac:dyDescent="0.25">
      <c r="A871" s="98"/>
      <c r="B871" s="99"/>
      <c r="C871" s="99"/>
      <c r="D871" s="36">
        <v>2020</v>
      </c>
      <c r="E871" s="5">
        <f t="shared" ref="E871:E876" si="380">SUM(F871:I871)</f>
        <v>2784</v>
      </c>
      <c r="F871" s="13">
        <v>0</v>
      </c>
      <c r="G871" s="13">
        <v>2700.4</v>
      </c>
      <c r="H871" s="13">
        <v>83.6</v>
      </c>
      <c r="I871" s="13">
        <v>0</v>
      </c>
      <c r="J871" s="35" t="s">
        <v>57</v>
      </c>
      <c r="K871" s="13">
        <v>0</v>
      </c>
      <c r="L871" s="34">
        <v>0</v>
      </c>
      <c r="M871" s="97"/>
      <c r="N871" s="23"/>
      <c r="O871" s="23"/>
    </row>
    <row r="872" spans="1:15" s="3" customFormat="1" ht="15.6" x14ac:dyDescent="0.25">
      <c r="A872" s="98"/>
      <c r="B872" s="99"/>
      <c r="C872" s="99"/>
      <c r="D872" s="36">
        <v>2021</v>
      </c>
      <c r="E872" s="5">
        <f t="shared" si="380"/>
        <v>0</v>
      </c>
      <c r="F872" s="13">
        <v>0</v>
      </c>
      <c r="G872" s="13">
        <v>0</v>
      </c>
      <c r="H872" s="13">
        <v>0</v>
      </c>
      <c r="I872" s="13">
        <v>0</v>
      </c>
      <c r="J872" s="35" t="s">
        <v>57</v>
      </c>
      <c r="K872" s="13">
        <v>0</v>
      </c>
      <c r="L872" s="34">
        <v>0</v>
      </c>
      <c r="M872" s="97"/>
      <c r="N872" s="23"/>
      <c r="O872" s="23"/>
    </row>
    <row r="873" spans="1:15" s="3" customFormat="1" ht="15.6" x14ac:dyDescent="0.25">
      <c r="A873" s="98"/>
      <c r="B873" s="99"/>
      <c r="C873" s="99"/>
      <c r="D873" s="36">
        <v>2022</v>
      </c>
      <c r="E873" s="5">
        <f t="shared" si="380"/>
        <v>0</v>
      </c>
      <c r="F873" s="13">
        <v>0</v>
      </c>
      <c r="G873" s="13">
        <v>0</v>
      </c>
      <c r="H873" s="13">
        <v>0</v>
      </c>
      <c r="I873" s="13">
        <v>0</v>
      </c>
      <c r="J873" s="35" t="s">
        <v>57</v>
      </c>
      <c r="K873" s="13">
        <v>0</v>
      </c>
      <c r="L873" s="34">
        <v>0</v>
      </c>
      <c r="M873" s="97"/>
      <c r="N873" s="23"/>
      <c r="O873" s="23"/>
    </row>
    <row r="874" spans="1:15" s="3" customFormat="1" ht="15.6" x14ac:dyDescent="0.25">
      <c r="A874" s="98"/>
      <c r="B874" s="99"/>
      <c r="C874" s="99"/>
      <c r="D874" s="36">
        <v>2023</v>
      </c>
      <c r="E874" s="5">
        <f t="shared" si="380"/>
        <v>0</v>
      </c>
      <c r="F874" s="13">
        <v>0</v>
      </c>
      <c r="G874" s="13">
        <v>0</v>
      </c>
      <c r="H874" s="13">
        <v>0</v>
      </c>
      <c r="I874" s="13">
        <v>0</v>
      </c>
      <c r="J874" s="35" t="s">
        <v>57</v>
      </c>
      <c r="K874" s="13">
        <v>0</v>
      </c>
      <c r="L874" s="34">
        <v>0</v>
      </c>
      <c r="M874" s="97"/>
      <c r="N874" s="23"/>
      <c r="O874" s="23"/>
    </row>
    <row r="875" spans="1:15" s="3" customFormat="1" ht="15.6" x14ac:dyDescent="0.25">
      <c r="A875" s="98"/>
      <c r="B875" s="99"/>
      <c r="C875" s="99"/>
      <c r="D875" s="36">
        <v>2024</v>
      </c>
      <c r="E875" s="5">
        <f t="shared" si="380"/>
        <v>0</v>
      </c>
      <c r="F875" s="13">
        <v>0</v>
      </c>
      <c r="G875" s="13">
        <v>0</v>
      </c>
      <c r="H875" s="13">
        <v>0</v>
      </c>
      <c r="I875" s="13">
        <v>0</v>
      </c>
      <c r="J875" s="35" t="s">
        <v>57</v>
      </c>
      <c r="K875" s="13">
        <v>0</v>
      </c>
      <c r="L875" s="34">
        <v>0</v>
      </c>
      <c r="M875" s="97"/>
      <c r="N875" s="23"/>
      <c r="O875" s="23"/>
    </row>
    <row r="876" spans="1:15" s="3" customFormat="1" ht="15.6" x14ac:dyDescent="0.25">
      <c r="A876" s="98"/>
      <c r="B876" s="99"/>
      <c r="C876" s="99"/>
      <c r="D876" s="36" t="s">
        <v>33</v>
      </c>
      <c r="E876" s="5">
        <f t="shared" si="380"/>
        <v>0</v>
      </c>
      <c r="F876" s="13">
        <v>0</v>
      </c>
      <c r="G876" s="13">
        <v>0</v>
      </c>
      <c r="H876" s="13">
        <v>0</v>
      </c>
      <c r="I876" s="13">
        <v>0</v>
      </c>
      <c r="J876" s="35" t="s">
        <v>57</v>
      </c>
      <c r="K876" s="13">
        <v>0</v>
      </c>
      <c r="L876" s="34">
        <v>0</v>
      </c>
      <c r="M876" s="97"/>
      <c r="N876" s="23"/>
      <c r="O876" s="23"/>
    </row>
    <row r="877" spans="1:15" s="3" customFormat="1" ht="15.6" x14ac:dyDescent="0.25">
      <c r="A877" s="98"/>
      <c r="B877" s="99"/>
      <c r="C877" s="99"/>
      <c r="D877" s="18" t="s">
        <v>10</v>
      </c>
      <c r="E877" s="5">
        <f>SUM(E870:E876)</f>
        <v>2784</v>
      </c>
      <c r="F877" s="5">
        <f t="shared" ref="F877" si="381">SUM(F870:F876)</f>
        <v>0</v>
      </c>
      <c r="G877" s="5">
        <f t="shared" ref="G877" si="382">SUM(G870:G876)</f>
        <v>2700.4</v>
      </c>
      <c r="H877" s="5">
        <f t="shared" ref="H877" si="383">SUM(H870:H876)</f>
        <v>83.6</v>
      </c>
      <c r="I877" s="5">
        <f t="shared" ref="I877" si="384">SUM(I870:I876)</f>
        <v>0</v>
      </c>
      <c r="J877" s="45" t="s">
        <v>56</v>
      </c>
      <c r="K877" s="5">
        <f t="shared" ref="K877" si="385">SUM(K870:K876)</f>
        <v>0</v>
      </c>
      <c r="L877" s="5">
        <f t="shared" ref="L877" si="386">SUM(L870:L876)</f>
        <v>0</v>
      </c>
      <c r="M877" s="97"/>
      <c r="N877" s="23"/>
      <c r="O877" s="23"/>
    </row>
    <row r="878" spans="1:15" s="3" customFormat="1" ht="15.6" x14ac:dyDescent="0.25">
      <c r="A878" s="98">
        <v>23</v>
      </c>
      <c r="B878" s="99" t="s">
        <v>190</v>
      </c>
      <c r="C878" s="99" t="s">
        <v>332</v>
      </c>
      <c r="D878" s="36">
        <v>2019</v>
      </c>
      <c r="E878" s="5">
        <f>SUM(F878:I878)</f>
        <v>0</v>
      </c>
      <c r="F878" s="13">
        <v>0</v>
      </c>
      <c r="G878" s="13">
        <v>0</v>
      </c>
      <c r="H878" s="13">
        <v>0</v>
      </c>
      <c r="I878" s="13">
        <v>0</v>
      </c>
      <c r="J878" s="35" t="s">
        <v>57</v>
      </c>
      <c r="K878" s="13">
        <v>0</v>
      </c>
      <c r="L878" s="34">
        <v>0</v>
      </c>
      <c r="M878" s="97" t="s">
        <v>74</v>
      </c>
      <c r="N878" s="23"/>
      <c r="O878" s="23"/>
    </row>
    <row r="879" spans="1:15" s="3" customFormat="1" ht="15.6" x14ac:dyDescent="0.25">
      <c r="A879" s="98"/>
      <c r="B879" s="99"/>
      <c r="C879" s="99"/>
      <c r="D879" s="36">
        <v>2020</v>
      </c>
      <c r="E879" s="5">
        <f t="shared" ref="E879:E884" si="387">SUM(F879:I879)</f>
        <v>2030</v>
      </c>
      <c r="F879" s="13">
        <v>0</v>
      </c>
      <c r="G879" s="13">
        <v>1969.1</v>
      </c>
      <c r="H879" s="13">
        <v>60.9</v>
      </c>
      <c r="I879" s="13">
        <v>0</v>
      </c>
      <c r="J879" s="35" t="s">
        <v>57</v>
      </c>
      <c r="K879" s="13">
        <v>0</v>
      </c>
      <c r="L879" s="34">
        <v>0</v>
      </c>
      <c r="M879" s="97"/>
      <c r="N879" s="23"/>
      <c r="O879" s="23"/>
    </row>
    <row r="880" spans="1:15" s="3" customFormat="1" ht="15.6" x14ac:dyDescent="0.25">
      <c r="A880" s="98"/>
      <c r="B880" s="99"/>
      <c r="C880" s="99"/>
      <c r="D880" s="36">
        <v>2021</v>
      </c>
      <c r="E880" s="5">
        <f t="shared" si="387"/>
        <v>0</v>
      </c>
      <c r="F880" s="13">
        <v>0</v>
      </c>
      <c r="G880" s="13">
        <v>0</v>
      </c>
      <c r="H880" s="13">
        <v>0</v>
      </c>
      <c r="I880" s="13">
        <v>0</v>
      </c>
      <c r="J880" s="35" t="s">
        <v>57</v>
      </c>
      <c r="K880" s="13">
        <v>0</v>
      </c>
      <c r="L880" s="34">
        <v>0</v>
      </c>
      <c r="M880" s="97"/>
      <c r="N880" s="23"/>
      <c r="O880" s="23"/>
    </row>
    <row r="881" spans="1:15" s="3" customFormat="1" ht="15.6" x14ac:dyDescent="0.25">
      <c r="A881" s="98"/>
      <c r="B881" s="99"/>
      <c r="C881" s="99"/>
      <c r="D881" s="36">
        <v>2022</v>
      </c>
      <c r="E881" s="5">
        <f t="shared" si="387"/>
        <v>0</v>
      </c>
      <c r="F881" s="13">
        <v>0</v>
      </c>
      <c r="G881" s="13">
        <v>0</v>
      </c>
      <c r="H881" s="13">
        <v>0</v>
      </c>
      <c r="I881" s="13">
        <v>0</v>
      </c>
      <c r="J881" s="35" t="s">
        <v>57</v>
      </c>
      <c r="K881" s="13">
        <v>0</v>
      </c>
      <c r="L881" s="34">
        <v>0</v>
      </c>
      <c r="M881" s="97"/>
      <c r="N881" s="23"/>
      <c r="O881" s="23"/>
    </row>
    <row r="882" spans="1:15" s="3" customFormat="1" ht="15.6" x14ac:dyDescent="0.25">
      <c r="A882" s="98"/>
      <c r="B882" s="99"/>
      <c r="C882" s="99"/>
      <c r="D882" s="36">
        <v>2023</v>
      </c>
      <c r="E882" s="5">
        <f t="shared" si="387"/>
        <v>0</v>
      </c>
      <c r="F882" s="13">
        <v>0</v>
      </c>
      <c r="G882" s="13">
        <v>0</v>
      </c>
      <c r="H882" s="13">
        <v>0</v>
      </c>
      <c r="I882" s="13">
        <v>0</v>
      </c>
      <c r="J882" s="35" t="s">
        <v>57</v>
      </c>
      <c r="K882" s="13">
        <v>0</v>
      </c>
      <c r="L882" s="34">
        <v>0</v>
      </c>
      <c r="M882" s="97"/>
      <c r="N882" s="23"/>
      <c r="O882" s="23"/>
    </row>
    <row r="883" spans="1:15" s="3" customFormat="1" ht="15.6" x14ac:dyDescent="0.25">
      <c r="A883" s="98"/>
      <c r="B883" s="99"/>
      <c r="C883" s="99"/>
      <c r="D883" s="36">
        <v>2024</v>
      </c>
      <c r="E883" s="5">
        <f t="shared" si="387"/>
        <v>0</v>
      </c>
      <c r="F883" s="13">
        <v>0</v>
      </c>
      <c r="G883" s="13">
        <v>0</v>
      </c>
      <c r="H883" s="13">
        <v>0</v>
      </c>
      <c r="I883" s="13">
        <v>0</v>
      </c>
      <c r="J883" s="35" t="s">
        <v>57</v>
      </c>
      <c r="K883" s="13">
        <v>0</v>
      </c>
      <c r="L883" s="34">
        <v>0</v>
      </c>
      <c r="M883" s="97"/>
      <c r="N883" s="23"/>
      <c r="O883" s="23"/>
    </row>
    <row r="884" spans="1:15" s="3" customFormat="1" ht="15.6" x14ac:dyDescent="0.25">
      <c r="A884" s="98"/>
      <c r="B884" s="99"/>
      <c r="C884" s="99"/>
      <c r="D884" s="36" t="s">
        <v>33</v>
      </c>
      <c r="E884" s="5">
        <f t="shared" si="387"/>
        <v>0</v>
      </c>
      <c r="F884" s="13">
        <v>0</v>
      </c>
      <c r="G884" s="13">
        <v>0</v>
      </c>
      <c r="H884" s="13">
        <v>0</v>
      </c>
      <c r="I884" s="13">
        <v>0</v>
      </c>
      <c r="J884" s="35" t="s">
        <v>57</v>
      </c>
      <c r="K884" s="13">
        <v>0</v>
      </c>
      <c r="L884" s="34">
        <v>0</v>
      </c>
      <c r="M884" s="97"/>
      <c r="N884" s="23"/>
      <c r="O884" s="23"/>
    </row>
    <row r="885" spans="1:15" s="3" customFormat="1" ht="15.6" x14ac:dyDescent="0.25">
      <c r="A885" s="98"/>
      <c r="B885" s="99"/>
      <c r="C885" s="99"/>
      <c r="D885" s="18" t="s">
        <v>10</v>
      </c>
      <c r="E885" s="5">
        <f>SUM(E878:E884)</f>
        <v>2030</v>
      </c>
      <c r="F885" s="5">
        <f t="shared" ref="F885:L885" si="388">SUM(F878:F884)</f>
        <v>0</v>
      </c>
      <c r="G885" s="5">
        <f t="shared" si="388"/>
        <v>1969.1</v>
      </c>
      <c r="H885" s="5">
        <f t="shared" si="388"/>
        <v>60.9</v>
      </c>
      <c r="I885" s="5">
        <f t="shared" si="388"/>
        <v>0</v>
      </c>
      <c r="J885" s="45" t="s">
        <v>56</v>
      </c>
      <c r="K885" s="5">
        <f t="shared" si="388"/>
        <v>0</v>
      </c>
      <c r="L885" s="5">
        <f t="shared" si="388"/>
        <v>0</v>
      </c>
      <c r="M885" s="97"/>
      <c r="N885" s="23"/>
      <c r="O885" s="23"/>
    </row>
    <row r="886" spans="1:15" s="3" customFormat="1" ht="15.75" customHeight="1" x14ac:dyDescent="0.25">
      <c r="A886" s="98">
        <v>24</v>
      </c>
      <c r="B886" s="99" t="s">
        <v>191</v>
      </c>
      <c r="C886" s="99" t="s">
        <v>335</v>
      </c>
      <c r="D886" s="36">
        <v>2019</v>
      </c>
      <c r="E886" s="5">
        <f>SUM(F886:I886)</f>
        <v>0</v>
      </c>
      <c r="F886" s="13">
        <v>0</v>
      </c>
      <c r="G886" s="13">
        <v>0</v>
      </c>
      <c r="H886" s="13">
        <v>0</v>
      </c>
      <c r="I886" s="13">
        <v>0</v>
      </c>
      <c r="J886" s="35" t="s">
        <v>57</v>
      </c>
      <c r="K886" s="13">
        <v>0</v>
      </c>
      <c r="L886" s="34">
        <v>0</v>
      </c>
      <c r="M886" s="97" t="s">
        <v>74</v>
      </c>
      <c r="N886" s="23"/>
      <c r="O886" s="23"/>
    </row>
    <row r="887" spans="1:15" s="3" customFormat="1" ht="15.6" x14ac:dyDescent="0.25">
      <c r="A887" s="98"/>
      <c r="B887" s="99"/>
      <c r="C887" s="99"/>
      <c r="D887" s="36">
        <v>2020</v>
      </c>
      <c r="E887" s="5">
        <f t="shared" ref="E887:E892" si="389">SUM(F887:I887)</f>
        <v>0</v>
      </c>
      <c r="F887" s="13">
        <v>0</v>
      </c>
      <c r="G887" s="13">
        <v>0</v>
      </c>
      <c r="H887" s="13">
        <v>0</v>
      </c>
      <c r="I887" s="13">
        <v>0</v>
      </c>
      <c r="J887" s="35" t="s">
        <v>57</v>
      </c>
      <c r="K887" s="13">
        <v>0</v>
      </c>
      <c r="L887" s="34">
        <v>0</v>
      </c>
      <c r="M887" s="97"/>
      <c r="N887" s="23"/>
      <c r="O887" s="23"/>
    </row>
    <row r="888" spans="1:15" s="3" customFormat="1" ht="15.6" x14ac:dyDescent="0.25">
      <c r="A888" s="98"/>
      <c r="B888" s="99"/>
      <c r="C888" s="99"/>
      <c r="D888" s="36">
        <v>2021</v>
      </c>
      <c r="E888" s="5">
        <f t="shared" si="389"/>
        <v>200</v>
      </c>
      <c r="F888" s="13">
        <v>0</v>
      </c>
      <c r="G888" s="13">
        <v>194</v>
      </c>
      <c r="H888" s="13">
        <v>6</v>
      </c>
      <c r="I888" s="13">
        <v>0</v>
      </c>
      <c r="J888" s="35" t="s">
        <v>57</v>
      </c>
      <c r="K888" s="13">
        <v>0</v>
      </c>
      <c r="L888" s="34">
        <v>0</v>
      </c>
      <c r="M888" s="97"/>
      <c r="N888" s="23"/>
      <c r="O888" s="23"/>
    </row>
    <row r="889" spans="1:15" s="3" customFormat="1" ht="15.6" x14ac:dyDescent="0.25">
      <c r="A889" s="98"/>
      <c r="B889" s="99"/>
      <c r="C889" s="99"/>
      <c r="D889" s="36">
        <v>2022</v>
      </c>
      <c r="E889" s="5">
        <f t="shared" si="389"/>
        <v>0</v>
      </c>
      <c r="F889" s="13">
        <v>0</v>
      </c>
      <c r="G889" s="13">
        <v>0</v>
      </c>
      <c r="H889" s="13">
        <v>0</v>
      </c>
      <c r="I889" s="13">
        <v>0</v>
      </c>
      <c r="J889" s="35" t="s">
        <v>57</v>
      </c>
      <c r="K889" s="13">
        <v>0</v>
      </c>
      <c r="L889" s="34">
        <v>0</v>
      </c>
      <c r="M889" s="97"/>
      <c r="N889" s="23"/>
      <c r="O889" s="23"/>
    </row>
    <row r="890" spans="1:15" s="3" customFormat="1" ht="15.6" x14ac:dyDescent="0.25">
      <c r="A890" s="98"/>
      <c r="B890" s="99"/>
      <c r="C890" s="99"/>
      <c r="D890" s="36">
        <v>2023</v>
      </c>
      <c r="E890" s="5">
        <f t="shared" si="389"/>
        <v>0</v>
      </c>
      <c r="F890" s="13">
        <v>0</v>
      </c>
      <c r="G890" s="13">
        <v>0</v>
      </c>
      <c r="H890" s="13">
        <v>0</v>
      </c>
      <c r="I890" s="13">
        <v>0</v>
      </c>
      <c r="J890" s="35" t="s">
        <v>57</v>
      </c>
      <c r="K890" s="13">
        <v>0</v>
      </c>
      <c r="L890" s="34">
        <v>0</v>
      </c>
      <c r="M890" s="97"/>
      <c r="N890" s="23"/>
      <c r="O890" s="23"/>
    </row>
    <row r="891" spans="1:15" s="3" customFormat="1" ht="15.6" x14ac:dyDescent="0.25">
      <c r="A891" s="98"/>
      <c r="B891" s="99"/>
      <c r="C891" s="99"/>
      <c r="D891" s="36">
        <v>2024</v>
      </c>
      <c r="E891" s="5">
        <f t="shared" si="389"/>
        <v>0</v>
      </c>
      <c r="F891" s="13">
        <v>0</v>
      </c>
      <c r="G891" s="13">
        <v>0</v>
      </c>
      <c r="H891" s="13">
        <v>0</v>
      </c>
      <c r="I891" s="13">
        <v>0</v>
      </c>
      <c r="J891" s="35" t="s">
        <v>57</v>
      </c>
      <c r="K891" s="13">
        <v>0</v>
      </c>
      <c r="L891" s="34">
        <v>0</v>
      </c>
      <c r="M891" s="97"/>
      <c r="N891" s="23"/>
      <c r="O891" s="23"/>
    </row>
    <row r="892" spans="1:15" s="3" customFormat="1" ht="15.6" x14ac:dyDescent="0.25">
      <c r="A892" s="98"/>
      <c r="B892" s="99"/>
      <c r="C892" s="99"/>
      <c r="D892" s="36" t="s">
        <v>33</v>
      </c>
      <c r="E892" s="5">
        <f t="shared" si="389"/>
        <v>0</v>
      </c>
      <c r="F892" s="13">
        <v>0</v>
      </c>
      <c r="G892" s="13">
        <v>0</v>
      </c>
      <c r="H892" s="13">
        <v>0</v>
      </c>
      <c r="I892" s="13">
        <v>0</v>
      </c>
      <c r="J892" s="35" t="s">
        <v>57</v>
      </c>
      <c r="K892" s="13">
        <v>0</v>
      </c>
      <c r="L892" s="34">
        <v>0</v>
      </c>
      <c r="M892" s="97"/>
      <c r="N892" s="23"/>
      <c r="O892" s="23"/>
    </row>
    <row r="893" spans="1:15" s="3" customFormat="1" ht="15.6" x14ac:dyDescent="0.25">
      <c r="A893" s="98"/>
      <c r="B893" s="99"/>
      <c r="C893" s="99"/>
      <c r="D893" s="18" t="s">
        <v>10</v>
      </c>
      <c r="E893" s="5">
        <f>SUM(E886:E892)</f>
        <v>200</v>
      </c>
      <c r="F893" s="5">
        <f t="shared" ref="F893" si="390">SUM(F886:F892)</f>
        <v>0</v>
      </c>
      <c r="G893" s="5">
        <f t="shared" ref="G893" si="391">SUM(G886:G892)</f>
        <v>194</v>
      </c>
      <c r="H893" s="5">
        <f t="shared" ref="H893" si="392">SUM(H886:H892)</f>
        <v>6</v>
      </c>
      <c r="I893" s="5">
        <f t="shared" ref="I893" si="393">SUM(I886:I892)</f>
        <v>0</v>
      </c>
      <c r="J893" s="45" t="s">
        <v>56</v>
      </c>
      <c r="K893" s="5">
        <f t="shared" ref="K893" si="394">SUM(K886:K892)</f>
        <v>0</v>
      </c>
      <c r="L893" s="5">
        <f t="shared" ref="L893" si="395">SUM(L886:L892)</f>
        <v>0</v>
      </c>
      <c r="M893" s="97"/>
      <c r="N893" s="23"/>
      <c r="O893" s="23"/>
    </row>
    <row r="894" spans="1:15" s="3" customFormat="1" ht="15.75" customHeight="1" x14ac:dyDescent="0.25">
      <c r="A894" s="98">
        <v>25</v>
      </c>
      <c r="B894" s="99" t="s">
        <v>193</v>
      </c>
      <c r="C894" s="99" t="s">
        <v>335</v>
      </c>
      <c r="D894" s="36">
        <v>2019</v>
      </c>
      <c r="E894" s="5">
        <f>SUM(F894:I894)</f>
        <v>0</v>
      </c>
      <c r="F894" s="13">
        <v>0</v>
      </c>
      <c r="G894" s="13">
        <v>0</v>
      </c>
      <c r="H894" s="13">
        <v>0</v>
      </c>
      <c r="I894" s="13">
        <v>0</v>
      </c>
      <c r="J894" s="35" t="s">
        <v>57</v>
      </c>
      <c r="K894" s="13">
        <v>0</v>
      </c>
      <c r="L894" s="34">
        <v>0</v>
      </c>
      <c r="M894" s="97" t="s">
        <v>74</v>
      </c>
      <c r="N894" s="23"/>
      <c r="O894" s="23"/>
    </row>
    <row r="895" spans="1:15" s="3" customFormat="1" ht="15.6" x14ac:dyDescent="0.25">
      <c r="A895" s="98"/>
      <c r="B895" s="99"/>
      <c r="C895" s="99"/>
      <c r="D895" s="36">
        <v>2020</v>
      </c>
      <c r="E895" s="5">
        <f t="shared" ref="E895:E900" si="396">SUM(F895:I895)</f>
        <v>0</v>
      </c>
      <c r="F895" s="13">
        <v>0</v>
      </c>
      <c r="G895" s="13">
        <v>0</v>
      </c>
      <c r="H895" s="13">
        <v>0</v>
      </c>
      <c r="I895" s="13">
        <v>0</v>
      </c>
      <c r="J895" s="35" t="s">
        <v>57</v>
      </c>
      <c r="K895" s="13">
        <v>0</v>
      </c>
      <c r="L895" s="34">
        <v>0</v>
      </c>
      <c r="M895" s="97"/>
      <c r="N895" s="23"/>
      <c r="O895" s="23"/>
    </row>
    <row r="896" spans="1:15" s="3" customFormat="1" ht="15.6" x14ac:dyDescent="0.25">
      <c r="A896" s="98"/>
      <c r="B896" s="99"/>
      <c r="C896" s="99"/>
      <c r="D896" s="36">
        <v>2021</v>
      </c>
      <c r="E896" s="5">
        <f t="shared" si="396"/>
        <v>0</v>
      </c>
      <c r="F896" s="13">
        <v>0</v>
      </c>
      <c r="G896" s="13">
        <v>0</v>
      </c>
      <c r="H896" s="13">
        <v>0</v>
      </c>
      <c r="I896" s="13">
        <v>0</v>
      </c>
      <c r="J896" s="35" t="s">
        <v>57</v>
      </c>
      <c r="K896" s="13">
        <v>0</v>
      </c>
      <c r="L896" s="34">
        <v>0</v>
      </c>
      <c r="M896" s="97"/>
      <c r="N896" s="23"/>
      <c r="O896" s="23"/>
    </row>
    <row r="897" spans="1:15" s="3" customFormat="1" ht="15.6" x14ac:dyDescent="0.25">
      <c r="A897" s="98"/>
      <c r="B897" s="99"/>
      <c r="C897" s="99"/>
      <c r="D897" s="36">
        <v>2022</v>
      </c>
      <c r="E897" s="5">
        <f t="shared" si="396"/>
        <v>0</v>
      </c>
      <c r="F897" s="13">
        <v>0</v>
      </c>
      <c r="G897" s="13">
        <v>0</v>
      </c>
      <c r="H897" s="13">
        <v>0</v>
      </c>
      <c r="I897" s="13">
        <v>0</v>
      </c>
      <c r="J897" s="35" t="s">
        <v>57</v>
      </c>
      <c r="K897" s="13">
        <v>0</v>
      </c>
      <c r="L897" s="34">
        <v>0</v>
      </c>
      <c r="M897" s="97"/>
      <c r="N897" s="23"/>
      <c r="O897" s="23"/>
    </row>
    <row r="898" spans="1:15" s="3" customFormat="1" ht="15.6" x14ac:dyDescent="0.25">
      <c r="A898" s="98"/>
      <c r="B898" s="99"/>
      <c r="C898" s="99"/>
      <c r="D898" s="36">
        <v>2023</v>
      </c>
      <c r="E898" s="5">
        <f t="shared" si="396"/>
        <v>2000</v>
      </c>
      <c r="F898" s="13">
        <v>0</v>
      </c>
      <c r="G898" s="13">
        <v>1940</v>
      </c>
      <c r="H898" s="13">
        <v>60</v>
      </c>
      <c r="I898" s="13">
        <v>0</v>
      </c>
      <c r="J898" s="35" t="s">
        <v>57</v>
      </c>
      <c r="K898" s="13">
        <v>0</v>
      </c>
      <c r="L898" s="34">
        <v>0</v>
      </c>
      <c r="M898" s="97"/>
      <c r="N898" s="23"/>
      <c r="O898" s="23"/>
    </row>
    <row r="899" spans="1:15" s="3" customFormat="1" ht="15.6" x14ac:dyDescent="0.25">
      <c r="A899" s="98"/>
      <c r="B899" s="99"/>
      <c r="C899" s="99"/>
      <c r="D899" s="36">
        <v>2024</v>
      </c>
      <c r="E899" s="5">
        <f t="shared" si="396"/>
        <v>0</v>
      </c>
      <c r="F899" s="13">
        <v>0</v>
      </c>
      <c r="G899" s="13">
        <v>0</v>
      </c>
      <c r="H899" s="13">
        <v>0</v>
      </c>
      <c r="I899" s="13">
        <v>0</v>
      </c>
      <c r="J899" s="35" t="s">
        <v>57</v>
      </c>
      <c r="K899" s="13">
        <v>0</v>
      </c>
      <c r="L899" s="34">
        <v>0</v>
      </c>
      <c r="M899" s="97"/>
      <c r="N899" s="23"/>
      <c r="O899" s="23"/>
    </row>
    <row r="900" spans="1:15" s="3" customFormat="1" ht="15.6" x14ac:dyDescent="0.25">
      <c r="A900" s="98"/>
      <c r="B900" s="99"/>
      <c r="C900" s="99"/>
      <c r="D900" s="36" t="s">
        <v>33</v>
      </c>
      <c r="E900" s="5">
        <f t="shared" si="396"/>
        <v>0</v>
      </c>
      <c r="F900" s="13">
        <v>0</v>
      </c>
      <c r="G900" s="13">
        <v>0</v>
      </c>
      <c r="H900" s="13">
        <v>0</v>
      </c>
      <c r="I900" s="13">
        <v>0</v>
      </c>
      <c r="J900" s="35" t="s">
        <v>57</v>
      </c>
      <c r="K900" s="13">
        <v>0</v>
      </c>
      <c r="L900" s="34">
        <v>0</v>
      </c>
      <c r="M900" s="97"/>
      <c r="N900" s="23"/>
      <c r="O900" s="23"/>
    </row>
    <row r="901" spans="1:15" s="3" customFormat="1" ht="21" customHeight="1" x14ac:dyDescent="0.25">
      <c r="A901" s="98"/>
      <c r="B901" s="99"/>
      <c r="C901" s="99"/>
      <c r="D901" s="18" t="s">
        <v>10</v>
      </c>
      <c r="E901" s="5">
        <f>SUM(E894:E900)</f>
        <v>2000</v>
      </c>
      <c r="F901" s="5">
        <f t="shared" ref="F901:L901" si="397">SUM(F894:F900)</f>
        <v>0</v>
      </c>
      <c r="G901" s="5">
        <f t="shared" si="397"/>
        <v>1940</v>
      </c>
      <c r="H901" s="5">
        <f t="shared" si="397"/>
        <v>60</v>
      </c>
      <c r="I901" s="5">
        <f t="shared" si="397"/>
        <v>0</v>
      </c>
      <c r="J901" s="45" t="s">
        <v>56</v>
      </c>
      <c r="K901" s="5">
        <f t="shared" si="397"/>
        <v>0</v>
      </c>
      <c r="L901" s="5">
        <f t="shared" si="397"/>
        <v>0</v>
      </c>
      <c r="M901" s="97"/>
      <c r="N901" s="23"/>
      <c r="O901" s="23"/>
    </row>
    <row r="902" spans="1:15" s="3" customFormat="1" ht="15.6" x14ac:dyDescent="0.25">
      <c r="A902" s="98">
        <v>26</v>
      </c>
      <c r="B902" s="99" t="s">
        <v>194</v>
      </c>
      <c r="C902" s="99" t="s">
        <v>335</v>
      </c>
      <c r="D902" s="36">
        <v>2019</v>
      </c>
      <c r="E902" s="5">
        <f>SUM(F902:I902)</f>
        <v>0</v>
      </c>
      <c r="F902" s="13">
        <v>0</v>
      </c>
      <c r="G902" s="13">
        <v>0</v>
      </c>
      <c r="H902" s="13">
        <v>0</v>
      </c>
      <c r="I902" s="13">
        <v>0</v>
      </c>
      <c r="J902" s="35" t="s">
        <v>57</v>
      </c>
      <c r="K902" s="13">
        <v>0</v>
      </c>
      <c r="L902" s="34">
        <v>0</v>
      </c>
      <c r="M902" s="97" t="s">
        <v>72</v>
      </c>
      <c r="N902" s="23"/>
      <c r="O902" s="23"/>
    </row>
    <row r="903" spans="1:15" s="3" customFormat="1" ht="15.6" x14ac:dyDescent="0.25">
      <c r="A903" s="98"/>
      <c r="B903" s="99"/>
      <c r="C903" s="99"/>
      <c r="D903" s="36">
        <v>2020</v>
      </c>
      <c r="E903" s="5">
        <f t="shared" ref="E903:E908" si="398">SUM(F903:I903)</f>
        <v>2000</v>
      </c>
      <c r="F903" s="13">
        <v>0</v>
      </c>
      <c r="G903" s="13">
        <v>1940</v>
      </c>
      <c r="H903" s="13">
        <v>60</v>
      </c>
      <c r="I903" s="13">
        <v>0</v>
      </c>
      <c r="J903" s="35" t="s">
        <v>57</v>
      </c>
      <c r="K903" s="13">
        <v>0</v>
      </c>
      <c r="L903" s="34">
        <v>0</v>
      </c>
      <c r="M903" s="97"/>
      <c r="N903" s="23"/>
      <c r="O903" s="23"/>
    </row>
    <row r="904" spans="1:15" s="3" customFormat="1" ht="15.6" x14ac:dyDescent="0.25">
      <c r="A904" s="98"/>
      <c r="B904" s="99"/>
      <c r="C904" s="99"/>
      <c r="D904" s="36">
        <v>2021</v>
      </c>
      <c r="E904" s="5">
        <f t="shared" si="398"/>
        <v>0</v>
      </c>
      <c r="F904" s="13">
        <v>0</v>
      </c>
      <c r="G904" s="13">
        <v>0</v>
      </c>
      <c r="H904" s="13">
        <v>0</v>
      </c>
      <c r="I904" s="13">
        <v>0</v>
      </c>
      <c r="J904" s="35" t="s">
        <v>57</v>
      </c>
      <c r="K904" s="13">
        <v>0</v>
      </c>
      <c r="L904" s="34">
        <v>0</v>
      </c>
      <c r="M904" s="97"/>
      <c r="N904" s="23"/>
      <c r="O904" s="23"/>
    </row>
    <row r="905" spans="1:15" s="3" customFormat="1" ht="15.6" x14ac:dyDescent="0.25">
      <c r="A905" s="98"/>
      <c r="B905" s="99"/>
      <c r="C905" s="99"/>
      <c r="D905" s="36">
        <v>2022</v>
      </c>
      <c r="E905" s="5">
        <f t="shared" si="398"/>
        <v>0</v>
      </c>
      <c r="F905" s="13">
        <v>0</v>
      </c>
      <c r="G905" s="13">
        <v>0</v>
      </c>
      <c r="H905" s="13">
        <v>0</v>
      </c>
      <c r="I905" s="13">
        <v>0</v>
      </c>
      <c r="J905" s="35" t="s">
        <v>57</v>
      </c>
      <c r="K905" s="13">
        <v>0</v>
      </c>
      <c r="L905" s="34">
        <v>0</v>
      </c>
      <c r="M905" s="97"/>
      <c r="N905" s="23"/>
      <c r="O905" s="23"/>
    </row>
    <row r="906" spans="1:15" s="3" customFormat="1" ht="15.6" x14ac:dyDescent="0.25">
      <c r="A906" s="98"/>
      <c r="B906" s="99"/>
      <c r="C906" s="99"/>
      <c r="D906" s="36">
        <v>2023</v>
      </c>
      <c r="E906" s="5">
        <f t="shared" si="398"/>
        <v>0</v>
      </c>
      <c r="F906" s="13">
        <v>0</v>
      </c>
      <c r="G906" s="13">
        <v>0</v>
      </c>
      <c r="H906" s="13">
        <v>0</v>
      </c>
      <c r="I906" s="13">
        <v>0</v>
      </c>
      <c r="J906" s="35" t="s">
        <v>57</v>
      </c>
      <c r="K906" s="13">
        <v>0</v>
      </c>
      <c r="L906" s="34">
        <v>0</v>
      </c>
      <c r="M906" s="97"/>
      <c r="N906" s="23"/>
      <c r="O906" s="23"/>
    </row>
    <row r="907" spans="1:15" s="3" customFormat="1" ht="15.6" x14ac:dyDescent="0.25">
      <c r="A907" s="98"/>
      <c r="B907" s="99"/>
      <c r="C907" s="99"/>
      <c r="D907" s="36">
        <v>2024</v>
      </c>
      <c r="E907" s="5">
        <f t="shared" si="398"/>
        <v>0</v>
      </c>
      <c r="F907" s="13">
        <v>0</v>
      </c>
      <c r="G907" s="13">
        <v>0</v>
      </c>
      <c r="H907" s="13">
        <v>0</v>
      </c>
      <c r="I907" s="13">
        <v>0</v>
      </c>
      <c r="J907" s="35" t="s">
        <v>57</v>
      </c>
      <c r="K907" s="13">
        <v>0</v>
      </c>
      <c r="L907" s="34">
        <v>0</v>
      </c>
      <c r="M907" s="97"/>
      <c r="N907" s="23"/>
      <c r="O907" s="23"/>
    </row>
    <row r="908" spans="1:15" s="3" customFormat="1" ht="15.6" x14ac:dyDescent="0.25">
      <c r="A908" s="98"/>
      <c r="B908" s="99"/>
      <c r="C908" s="99"/>
      <c r="D908" s="36" t="s">
        <v>33</v>
      </c>
      <c r="E908" s="5">
        <f t="shared" si="398"/>
        <v>0</v>
      </c>
      <c r="F908" s="13">
        <v>0</v>
      </c>
      <c r="G908" s="13">
        <v>0</v>
      </c>
      <c r="H908" s="13">
        <v>0</v>
      </c>
      <c r="I908" s="13">
        <v>0</v>
      </c>
      <c r="J908" s="35" t="s">
        <v>57</v>
      </c>
      <c r="K908" s="13">
        <v>0</v>
      </c>
      <c r="L908" s="34">
        <v>0</v>
      </c>
      <c r="M908" s="97"/>
      <c r="N908" s="23"/>
      <c r="O908" s="23"/>
    </row>
    <row r="909" spans="1:15" s="3" customFormat="1" ht="15.6" x14ac:dyDescent="0.25">
      <c r="A909" s="98"/>
      <c r="B909" s="99"/>
      <c r="C909" s="99"/>
      <c r="D909" s="18" t="s">
        <v>10</v>
      </c>
      <c r="E909" s="5">
        <f>SUM(E902:E908)</f>
        <v>2000</v>
      </c>
      <c r="F909" s="5">
        <f t="shared" ref="F909:L909" si="399">SUM(F902:F908)</f>
        <v>0</v>
      </c>
      <c r="G909" s="5">
        <f t="shared" si="399"/>
        <v>1940</v>
      </c>
      <c r="H909" s="5">
        <f t="shared" si="399"/>
        <v>60</v>
      </c>
      <c r="I909" s="5">
        <f t="shared" si="399"/>
        <v>0</v>
      </c>
      <c r="J909" s="45" t="s">
        <v>56</v>
      </c>
      <c r="K909" s="5">
        <f t="shared" si="399"/>
        <v>0</v>
      </c>
      <c r="L909" s="5">
        <f t="shared" si="399"/>
        <v>0</v>
      </c>
      <c r="M909" s="97"/>
      <c r="N909" s="23"/>
      <c r="O909" s="23"/>
    </row>
    <row r="910" spans="1:15" s="3" customFormat="1" ht="15.6" x14ac:dyDescent="0.25">
      <c r="A910" s="98">
        <v>27</v>
      </c>
      <c r="B910" s="100" t="s">
        <v>192</v>
      </c>
      <c r="C910" s="99" t="s">
        <v>335</v>
      </c>
      <c r="D910" s="36">
        <v>2019</v>
      </c>
      <c r="E910" s="5">
        <f>SUM(F910:I910)</f>
        <v>0</v>
      </c>
      <c r="F910" s="13">
        <v>0</v>
      </c>
      <c r="G910" s="13">
        <v>0</v>
      </c>
      <c r="H910" s="13">
        <v>0</v>
      </c>
      <c r="I910" s="13">
        <v>0</v>
      </c>
      <c r="J910" s="35" t="s">
        <v>57</v>
      </c>
      <c r="K910" s="13">
        <v>0</v>
      </c>
      <c r="L910" s="34">
        <v>0</v>
      </c>
      <c r="M910" s="97" t="s">
        <v>72</v>
      </c>
      <c r="N910" s="23"/>
      <c r="O910" s="23"/>
    </row>
    <row r="911" spans="1:15" s="3" customFormat="1" ht="15.6" x14ac:dyDescent="0.25">
      <c r="A911" s="98"/>
      <c r="B911" s="100"/>
      <c r="C911" s="99"/>
      <c r="D911" s="36">
        <v>2020</v>
      </c>
      <c r="E911" s="5">
        <f t="shared" ref="E911:E916" si="400">SUM(F911:I911)</f>
        <v>50400</v>
      </c>
      <c r="F911" s="13">
        <v>0</v>
      </c>
      <c r="G911" s="13">
        <v>48888</v>
      </c>
      <c r="H911" s="13">
        <v>1512</v>
      </c>
      <c r="I911" s="13">
        <v>0</v>
      </c>
      <c r="J911" s="35" t="s">
        <v>57</v>
      </c>
      <c r="K911" s="13">
        <v>0</v>
      </c>
      <c r="L911" s="34">
        <v>0</v>
      </c>
      <c r="M911" s="97"/>
      <c r="N911" s="23"/>
      <c r="O911" s="23"/>
    </row>
    <row r="912" spans="1:15" s="3" customFormat="1" ht="15.6" x14ac:dyDescent="0.25">
      <c r="A912" s="98"/>
      <c r="B912" s="100"/>
      <c r="C912" s="99"/>
      <c r="D912" s="36">
        <v>2021</v>
      </c>
      <c r="E912" s="5">
        <f t="shared" si="400"/>
        <v>0</v>
      </c>
      <c r="F912" s="13">
        <v>0</v>
      </c>
      <c r="G912" s="13">
        <v>0</v>
      </c>
      <c r="H912" s="13">
        <v>0</v>
      </c>
      <c r="I912" s="13">
        <v>0</v>
      </c>
      <c r="J912" s="35" t="s">
        <v>57</v>
      </c>
      <c r="K912" s="13">
        <v>0</v>
      </c>
      <c r="L912" s="34">
        <v>0</v>
      </c>
      <c r="M912" s="97"/>
      <c r="N912" s="23"/>
      <c r="O912" s="23"/>
    </row>
    <row r="913" spans="1:15" s="3" customFormat="1" ht="15.6" x14ac:dyDescent="0.25">
      <c r="A913" s="98"/>
      <c r="B913" s="100"/>
      <c r="C913" s="99"/>
      <c r="D913" s="36">
        <v>2022</v>
      </c>
      <c r="E913" s="5">
        <f t="shared" si="400"/>
        <v>0</v>
      </c>
      <c r="F913" s="13">
        <v>0</v>
      </c>
      <c r="G913" s="13">
        <v>0</v>
      </c>
      <c r="H913" s="13">
        <v>0</v>
      </c>
      <c r="I913" s="13">
        <v>0</v>
      </c>
      <c r="J913" s="35" t="s">
        <v>57</v>
      </c>
      <c r="K913" s="13">
        <v>0</v>
      </c>
      <c r="L913" s="34">
        <v>0</v>
      </c>
      <c r="M913" s="97"/>
      <c r="N913" s="23"/>
      <c r="O913" s="23"/>
    </row>
    <row r="914" spans="1:15" s="3" customFormat="1" ht="15.6" x14ac:dyDescent="0.25">
      <c r="A914" s="98"/>
      <c r="B914" s="100"/>
      <c r="C914" s="99"/>
      <c r="D914" s="36">
        <v>2023</v>
      </c>
      <c r="E914" s="5">
        <f t="shared" si="400"/>
        <v>0</v>
      </c>
      <c r="F914" s="13">
        <v>0</v>
      </c>
      <c r="G914" s="13">
        <v>0</v>
      </c>
      <c r="H914" s="13">
        <v>0</v>
      </c>
      <c r="I914" s="13">
        <v>0</v>
      </c>
      <c r="J914" s="35" t="s">
        <v>57</v>
      </c>
      <c r="K914" s="13">
        <v>0</v>
      </c>
      <c r="L914" s="34">
        <v>0</v>
      </c>
      <c r="M914" s="97"/>
      <c r="N914" s="23"/>
      <c r="O914" s="23"/>
    </row>
    <row r="915" spans="1:15" s="3" customFormat="1" ht="15.6" x14ac:dyDescent="0.25">
      <c r="A915" s="98"/>
      <c r="B915" s="100"/>
      <c r="C915" s="99"/>
      <c r="D915" s="36">
        <v>2024</v>
      </c>
      <c r="E915" s="5">
        <f t="shared" si="400"/>
        <v>0</v>
      </c>
      <c r="F915" s="13">
        <v>0</v>
      </c>
      <c r="G915" s="13">
        <v>0</v>
      </c>
      <c r="H915" s="13">
        <v>0</v>
      </c>
      <c r="I915" s="13">
        <v>0</v>
      </c>
      <c r="J915" s="35" t="s">
        <v>57</v>
      </c>
      <c r="K915" s="13">
        <v>0</v>
      </c>
      <c r="L915" s="34">
        <v>0</v>
      </c>
      <c r="M915" s="97"/>
      <c r="N915" s="23"/>
      <c r="O915" s="23"/>
    </row>
    <row r="916" spans="1:15" s="3" customFormat="1" ht="15.6" x14ac:dyDescent="0.25">
      <c r="A916" s="98"/>
      <c r="B916" s="100"/>
      <c r="C916" s="99"/>
      <c r="D916" s="36" t="s">
        <v>33</v>
      </c>
      <c r="E916" s="5">
        <f t="shared" si="400"/>
        <v>0</v>
      </c>
      <c r="F916" s="13">
        <v>0</v>
      </c>
      <c r="G916" s="13">
        <v>0</v>
      </c>
      <c r="H916" s="13">
        <v>0</v>
      </c>
      <c r="I916" s="13">
        <v>0</v>
      </c>
      <c r="J916" s="35" t="s">
        <v>57</v>
      </c>
      <c r="K916" s="13">
        <v>0</v>
      </c>
      <c r="L916" s="34">
        <v>0</v>
      </c>
      <c r="M916" s="97"/>
      <c r="N916" s="23"/>
      <c r="O916" s="23"/>
    </row>
    <row r="917" spans="1:15" s="3" customFormat="1" ht="15.6" x14ac:dyDescent="0.25">
      <c r="A917" s="98"/>
      <c r="B917" s="100"/>
      <c r="C917" s="99"/>
      <c r="D917" s="18" t="s">
        <v>10</v>
      </c>
      <c r="E917" s="5">
        <f>SUM(E910:E916)</f>
        <v>50400</v>
      </c>
      <c r="F917" s="5">
        <f t="shared" ref="F917:L917" si="401">SUM(F910:F916)</f>
        <v>0</v>
      </c>
      <c r="G917" s="5">
        <f t="shared" si="401"/>
        <v>48888</v>
      </c>
      <c r="H917" s="5">
        <f t="shared" si="401"/>
        <v>1512</v>
      </c>
      <c r="I917" s="5">
        <f t="shared" si="401"/>
        <v>0</v>
      </c>
      <c r="J917" s="45" t="s">
        <v>56</v>
      </c>
      <c r="K917" s="5">
        <f t="shared" si="401"/>
        <v>0</v>
      </c>
      <c r="L917" s="5">
        <f t="shared" si="401"/>
        <v>0</v>
      </c>
      <c r="M917" s="97"/>
      <c r="N917" s="23"/>
      <c r="O917" s="23"/>
    </row>
    <row r="918" spans="1:15" s="3" customFormat="1" ht="15.6" x14ac:dyDescent="0.25">
      <c r="A918" s="98">
        <v>28</v>
      </c>
      <c r="B918" s="100" t="s">
        <v>195</v>
      </c>
      <c r="C918" s="99" t="s">
        <v>336</v>
      </c>
      <c r="D918" s="36">
        <v>2019</v>
      </c>
      <c r="E918" s="5">
        <f>SUM(F918:I918)</f>
        <v>200</v>
      </c>
      <c r="F918" s="13">
        <v>0</v>
      </c>
      <c r="G918" s="13">
        <v>0</v>
      </c>
      <c r="H918" s="13">
        <v>200</v>
      </c>
      <c r="I918" s="13">
        <v>0</v>
      </c>
      <c r="J918" s="35" t="s">
        <v>57</v>
      </c>
      <c r="K918" s="13">
        <v>0</v>
      </c>
      <c r="L918" s="34">
        <v>0</v>
      </c>
      <c r="M918" s="101" t="s">
        <v>347</v>
      </c>
      <c r="N918" s="23"/>
      <c r="O918" s="23"/>
    </row>
    <row r="919" spans="1:15" s="3" customFormat="1" ht="15.6" x14ac:dyDescent="0.25">
      <c r="A919" s="98"/>
      <c r="B919" s="100"/>
      <c r="C919" s="99"/>
      <c r="D919" s="36">
        <v>2020</v>
      </c>
      <c r="E919" s="5">
        <f t="shared" ref="E919:E924" si="402">SUM(F919:I919)</f>
        <v>200</v>
      </c>
      <c r="F919" s="13">
        <v>0</v>
      </c>
      <c r="G919" s="13">
        <v>0</v>
      </c>
      <c r="H919" s="13">
        <v>200</v>
      </c>
      <c r="I919" s="13">
        <v>0</v>
      </c>
      <c r="J919" s="35" t="s">
        <v>57</v>
      </c>
      <c r="K919" s="13">
        <v>0</v>
      </c>
      <c r="L919" s="34">
        <v>0</v>
      </c>
      <c r="M919" s="101"/>
      <c r="N919" s="23"/>
      <c r="O919" s="23"/>
    </row>
    <row r="920" spans="1:15" s="3" customFormat="1" ht="15.6" x14ac:dyDescent="0.25">
      <c r="A920" s="98"/>
      <c r="B920" s="100"/>
      <c r="C920" s="99"/>
      <c r="D920" s="36">
        <v>2021</v>
      </c>
      <c r="E920" s="5">
        <f t="shared" si="402"/>
        <v>200</v>
      </c>
      <c r="F920" s="13">
        <v>0</v>
      </c>
      <c r="G920" s="13">
        <v>0</v>
      </c>
      <c r="H920" s="13">
        <v>200</v>
      </c>
      <c r="I920" s="13">
        <v>0</v>
      </c>
      <c r="J920" s="35" t="s">
        <v>57</v>
      </c>
      <c r="K920" s="13">
        <v>0</v>
      </c>
      <c r="L920" s="34">
        <v>0</v>
      </c>
      <c r="M920" s="101"/>
      <c r="N920" s="23"/>
      <c r="O920" s="23"/>
    </row>
    <row r="921" spans="1:15" s="3" customFormat="1" ht="15.6" x14ac:dyDescent="0.25">
      <c r="A921" s="98"/>
      <c r="B921" s="100"/>
      <c r="C921" s="99"/>
      <c r="D921" s="36">
        <v>2022</v>
      </c>
      <c r="E921" s="5">
        <f t="shared" si="402"/>
        <v>200</v>
      </c>
      <c r="F921" s="13">
        <v>0</v>
      </c>
      <c r="G921" s="13">
        <v>0</v>
      </c>
      <c r="H921" s="13">
        <v>200</v>
      </c>
      <c r="I921" s="13">
        <v>0</v>
      </c>
      <c r="J921" s="35" t="s">
        <v>57</v>
      </c>
      <c r="K921" s="13">
        <v>0</v>
      </c>
      <c r="L921" s="34">
        <v>0</v>
      </c>
      <c r="M921" s="101"/>
      <c r="N921" s="23"/>
      <c r="O921" s="23"/>
    </row>
    <row r="922" spans="1:15" s="3" customFormat="1" ht="15.6" x14ac:dyDescent="0.25">
      <c r="A922" s="98"/>
      <c r="B922" s="100"/>
      <c r="C922" s="99"/>
      <c r="D922" s="36">
        <v>2023</v>
      </c>
      <c r="E922" s="5">
        <f t="shared" si="402"/>
        <v>200</v>
      </c>
      <c r="F922" s="13">
        <v>0</v>
      </c>
      <c r="G922" s="13">
        <v>0</v>
      </c>
      <c r="H922" s="13">
        <v>200</v>
      </c>
      <c r="I922" s="13">
        <v>0</v>
      </c>
      <c r="J922" s="35" t="s">
        <v>57</v>
      </c>
      <c r="K922" s="13">
        <v>0</v>
      </c>
      <c r="L922" s="34">
        <v>0</v>
      </c>
      <c r="M922" s="101"/>
      <c r="N922" s="23"/>
      <c r="O922" s="23"/>
    </row>
    <row r="923" spans="1:15" s="3" customFormat="1" ht="15.6" x14ac:dyDescent="0.25">
      <c r="A923" s="98"/>
      <c r="B923" s="100"/>
      <c r="C923" s="99"/>
      <c r="D923" s="36">
        <v>2024</v>
      </c>
      <c r="E923" s="5">
        <f t="shared" si="402"/>
        <v>0</v>
      </c>
      <c r="F923" s="13">
        <v>0</v>
      </c>
      <c r="G923" s="13">
        <v>0</v>
      </c>
      <c r="H923" s="13">
        <v>0</v>
      </c>
      <c r="I923" s="13">
        <v>0</v>
      </c>
      <c r="J923" s="35" t="s">
        <v>57</v>
      </c>
      <c r="K923" s="13">
        <v>0</v>
      </c>
      <c r="L923" s="34">
        <v>0</v>
      </c>
      <c r="M923" s="101"/>
      <c r="N923" s="23"/>
      <c r="O923" s="23"/>
    </row>
    <row r="924" spans="1:15" s="3" customFormat="1" ht="15.6" x14ac:dyDescent="0.25">
      <c r="A924" s="98"/>
      <c r="B924" s="100"/>
      <c r="C924" s="99"/>
      <c r="D924" s="36" t="s">
        <v>33</v>
      </c>
      <c r="E924" s="5">
        <f t="shared" si="402"/>
        <v>0</v>
      </c>
      <c r="F924" s="13">
        <v>0</v>
      </c>
      <c r="G924" s="13">
        <v>0</v>
      </c>
      <c r="H924" s="13">
        <v>0</v>
      </c>
      <c r="I924" s="13">
        <v>0</v>
      </c>
      <c r="J924" s="35" t="s">
        <v>57</v>
      </c>
      <c r="K924" s="13">
        <v>0</v>
      </c>
      <c r="L924" s="34">
        <v>0</v>
      </c>
      <c r="M924" s="101"/>
      <c r="N924" s="23"/>
      <c r="O924" s="23"/>
    </row>
    <row r="925" spans="1:15" s="3" customFormat="1" ht="23.25" customHeight="1" x14ac:dyDescent="0.25">
      <c r="A925" s="98"/>
      <c r="B925" s="100"/>
      <c r="C925" s="99"/>
      <c r="D925" s="18" t="s">
        <v>10</v>
      </c>
      <c r="E925" s="5">
        <f>SUM(E918:E924)</f>
        <v>1000</v>
      </c>
      <c r="F925" s="5">
        <f t="shared" ref="F925:L925" si="403">SUM(F918:F924)</f>
        <v>0</v>
      </c>
      <c r="G925" s="5">
        <f t="shared" si="403"/>
        <v>0</v>
      </c>
      <c r="H925" s="5">
        <f t="shared" si="403"/>
        <v>1000</v>
      </c>
      <c r="I925" s="5">
        <f t="shared" si="403"/>
        <v>0</v>
      </c>
      <c r="J925" s="45" t="s">
        <v>56</v>
      </c>
      <c r="K925" s="5">
        <f t="shared" si="403"/>
        <v>0</v>
      </c>
      <c r="L925" s="5">
        <f t="shared" si="403"/>
        <v>0</v>
      </c>
      <c r="M925" s="101"/>
      <c r="N925" s="23"/>
      <c r="O925" s="23"/>
    </row>
    <row r="926" spans="1:15" s="3" customFormat="1" ht="15.75" customHeight="1" x14ac:dyDescent="0.25">
      <c r="A926" s="98">
        <v>29</v>
      </c>
      <c r="B926" s="100" t="s">
        <v>196</v>
      </c>
      <c r="C926" s="99" t="s">
        <v>337</v>
      </c>
      <c r="D926" s="36">
        <v>2019</v>
      </c>
      <c r="E926" s="5">
        <f>SUM(F926:I926)</f>
        <v>2000</v>
      </c>
      <c r="F926" s="13">
        <v>0</v>
      </c>
      <c r="G926" s="13">
        <v>1940</v>
      </c>
      <c r="H926" s="13">
        <v>60</v>
      </c>
      <c r="I926" s="13">
        <v>0</v>
      </c>
      <c r="J926" s="35" t="s">
        <v>57</v>
      </c>
      <c r="K926" s="13">
        <v>0</v>
      </c>
      <c r="L926" s="34">
        <v>0</v>
      </c>
      <c r="M926" s="101" t="s">
        <v>347</v>
      </c>
      <c r="N926" s="23"/>
      <c r="O926" s="23"/>
    </row>
    <row r="927" spans="1:15" s="3" customFormat="1" ht="15.6" x14ac:dyDescent="0.25">
      <c r="A927" s="98"/>
      <c r="B927" s="100"/>
      <c r="C927" s="99"/>
      <c r="D927" s="36">
        <v>2020</v>
      </c>
      <c r="E927" s="5">
        <f t="shared" ref="E927:E932" si="404">SUM(F927:I927)</f>
        <v>2000</v>
      </c>
      <c r="F927" s="13">
        <v>0</v>
      </c>
      <c r="G927" s="13">
        <v>1940</v>
      </c>
      <c r="H927" s="13">
        <v>60</v>
      </c>
      <c r="I927" s="13">
        <v>0</v>
      </c>
      <c r="J927" s="35" t="s">
        <v>57</v>
      </c>
      <c r="K927" s="13">
        <v>0</v>
      </c>
      <c r="L927" s="34">
        <v>0</v>
      </c>
      <c r="M927" s="101"/>
      <c r="N927" s="23"/>
      <c r="O927" s="23"/>
    </row>
    <row r="928" spans="1:15" s="3" customFormat="1" ht="15.6" x14ac:dyDescent="0.25">
      <c r="A928" s="98"/>
      <c r="B928" s="100"/>
      <c r="C928" s="99"/>
      <c r="D928" s="36">
        <v>2021</v>
      </c>
      <c r="E928" s="5">
        <f t="shared" si="404"/>
        <v>2000</v>
      </c>
      <c r="F928" s="13">
        <v>0</v>
      </c>
      <c r="G928" s="13">
        <v>1940</v>
      </c>
      <c r="H928" s="13">
        <v>60</v>
      </c>
      <c r="I928" s="13">
        <v>0</v>
      </c>
      <c r="J928" s="35" t="s">
        <v>57</v>
      </c>
      <c r="K928" s="13">
        <v>0</v>
      </c>
      <c r="L928" s="34">
        <v>0</v>
      </c>
      <c r="M928" s="101"/>
      <c r="N928" s="23"/>
      <c r="O928" s="23"/>
    </row>
    <row r="929" spans="1:15" s="3" customFormat="1" ht="15.6" x14ac:dyDescent="0.25">
      <c r="A929" s="98"/>
      <c r="B929" s="100"/>
      <c r="C929" s="99"/>
      <c r="D929" s="36">
        <v>2022</v>
      </c>
      <c r="E929" s="5">
        <f t="shared" si="404"/>
        <v>2000</v>
      </c>
      <c r="F929" s="13">
        <v>0</v>
      </c>
      <c r="G929" s="13">
        <v>1940</v>
      </c>
      <c r="H929" s="13">
        <v>60</v>
      </c>
      <c r="I929" s="13">
        <v>0</v>
      </c>
      <c r="J929" s="35" t="s">
        <v>57</v>
      </c>
      <c r="K929" s="13">
        <v>0</v>
      </c>
      <c r="L929" s="34">
        <v>0</v>
      </c>
      <c r="M929" s="101"/>
      <c r="N929" s="23"/>
      <c r="O929" s="23"/>
    </row>
    <row r="930" spans="1:15" s="3" customFormat="1" ht="15.6" x14ac:dyDescent="0.25">
      <c r="A930" s="98"/>
      <c r="B930" s="100"/>
      <c r="C930" s="99"/>
      <c r="D930" s="36">
        <v>2023</v>
      </c>
      <c r="E930" s="5">
        <f t="shared" si="404"/>
        <v>2000</v>
      </c>
      <c r="F930" s="13">
        <v>0</v>
      </c>
      <c r="G930" s="13">
        <v>1940</v>
      </c>
      <c r="H930" s="13">
        <v>60</v>
      </c>
      <c r="I930" s="13">
        <v>0</v>
      </c>
      <c r="J930" s="35" t="s">
        <v>57</v>
      </c>
      <c r="K930" s="13">
        <v>0</v>
      </c>
      <c r="L930" s="34">
        <v>0</v>
      </c>
      <c r="M930" s="101"/>
      <c r="N930" s="23"/>
      <c r="O930" s="23"/>
    </row>
    <row r="931" spans="1:15" s="3" customFormat="1" ht="15.6" x14ac:dyDescent="0.25">
      <c r="A931" s="98"/>
      <c r="B931" s="100"/>
      <c r="C931" s="99"/>
      <c r="D931" s="36">
        <v>2024</v>
      </c>
      <c r="E931" s="5">
        <f t="shared" si="404"/>
        <v>0</v>
      </c>
      <c r="F931" s="13">
        <v>0</v>
      </c>
      <c r="G931" s="13">
        <v>0</v>
      </c>
      <c r="H931" s="13">
        <v>0</v>
      </c>
      <c r="I931" s="13">
        <v>0</v>
      </c>
      <c r="J931" s="35" t="s">
        <v>57</v>
      </c>
      <c r="K931" s="13">
        <v>0</v>
      </c>
      <c r="L931" s="34">
        <v>0</v>
      </c>
      <c r="M931" s="101"/>
      <c r="N931" s="23"/>
      <c r="O931" s="23"/>
    </row>
    <row r="932" spans="1:15" s="3" customFormat="1" ht="15.6" x14ac:dyDescent="0.25">
      <c r="A932" s="98"/>
      <c r="B932" s="100"/>
      <c r="C932" s="99"/>
      <c r="D932" s="36" t="s">
        <v>33</v>
      </c>
      <c r="E932" s="5">
        <f t="shared" si="404"/>
        <v>0</v>
      </c>
      <c r="F932" s="13">
        <v>0</v>
      </c>
      <c r="G932" s="13">
        <v>0</v>
      </c>
      <c r="H932" s="13">
        <v>0</v>
      </c>
      <c r="I932" s="13">
        <v>0</v>
      </c>
      <c r="J932" s="35" t="s">
        <v>57</v>
      </c>
      <c r="K932" s="13">
        <v>0</v>
      </c>
      <c r="L932" s="34">
        <v>0</v>
      </c>
      <c r="M932" s="101"/>
      <c r="N932" s="23"/>
      <c r="O932" s="23"/>
    </row>
    <row r="933" spans="1:15" s="3" customFormat="1" ht="25.5" customHeight="1" x14ac:dyDescent="0.25">
      <c r="A933" s="98"/>
      <c r="B933" s="100"/>
      <c r="C933" s="99"/>
      <c r="D933" s="18" t="s">
        <v>10</v>
      </c>
      <c r="E933" s="5">
        <f>SUM(E926:E932)</f>
        <v>10000</v>
      </c>
      <c r="F933" s="5">
        <f t="shared" ref="F933:L933" si="405">SUM(F926:F932)</f>
        <v>0</v>
      </c>
      <c r="G933" s="5">
        <f t="shared" si="405"/>
        <v>9700</v>
      </c>
      <c r="H933" s="5">
        <f t="shared" si="405"/>
        <v>300</v>
      </c>
      <c r="I933" s="5">
        <f t="shared" si="405"/>
        <v>0</v>
      </c>
      <c r="J933" s="45" t="s">
        <v>56</v>
      </c>
      <c r="K933" s="5">
        <f t="shared" si="405"/>
        <v>0</v>
      </c>
      <c r="L933" s="5">
        <f t="shared" si="405"/>
        <v>0</v>
      </c>
      <c r="M933" s="101"/>
      <c r="N933" s="23"/>
      <c r="O933" s="23"/>
    </row>
    <row r="934" spans="1:15" s="3" customFormat="1" ht="15.75" customHeight="1" x14ac:dyDescent="0.25">
      <c r="A934" s="98">
        <v>30</v>
      </c>
      <c r="B934" s="100" t="s">
        <v>197</v>
      </c>
      <c r="C934" s="99" t="s">
        <v>244</v>
      </c>
      <c r="D934" s="36">
        <v>2019</v>
      </c>
      <c r="E934" s="5">
        <f>SUM(F934:I934)</f>
        <v>16400</v>
      </c>
      <c r="F934" s="13">
        <v>0</v>
      </c>
      <c r="G934" s="13">
        <v>15908</v>
      </c>
      <c r="H934" s="13">
        <v>492</v>
      </c>
      <c r="I934" s="13">
        <v>0</v>
      </c>
      <c r="J934" s="35" t="s">
        <v>57</v>
      </c>
      <c r="K934" s="13">
        <v>0</v>
      </c>
      <c r="L934" s="34">
        <v>0</v>
      </c>
      <c r="M934" s="101" t="s">
        <v>347</v>
      </c>
      <c r="N934" s="23"/>
      <c r="O934" s="23"/>
    </row>
    <row r="935" spans="1:15" s="3" customFormat="1" ht="15.6" x14ac:dyDescent="0.25">
      <c r="A935" s="98"/>
      <c r="B935" s="100"/>
      <c r="C935" s="99"/>
      <c r="D935" s="36">
        <v>2020</v>
      </c>
      <c r="E935" s="5">
        <f t="shared" ref="E935:E940" si="406">SUM(F935:I935)</f>
        <v>16400</v>
      </c>
      <c r="F935" s="13">
        <v>0</v>
      </c>
      <c r="G935" s="13">
        <v>15908</v>
      </c>
      <c r="H935" s="13">
        <v>492</v>
      </c>
      <c r="I935" s="13">
        <v>0</v>
      </c>
      <c r="J935" s="35" t="s">
        <v>57</v>
      </c>
      <c r="K935" s="13">
        <v>0</v>
      </c>
      <c r="L935" s="34">
        <v>0</v>
      </c>
      <c r="M935" s="101"/>
      <c r="N935" s="23"/>
      <c r="O935" s="23"/>
    </row>
    <row r="936" spans="1:15" s="3" customFormat="1" ht="15.6" x14ac:dyDescent="0.25">
      <c r="A936" s="98"/>
      <c r="B936" s="100"/>
      <c r="C936" s="99"/>
      <c r="D936" s="36">
        <v>2021</v>
      </c>
      <c r="E936" s="5">
        <f t="shared" si="406"/>
        <v>16400</v>
      </c>
      <c r="F936" s="13">
        <v>0</v>
      </c>
      <c r="G936" s="13">
        <v>15908</v>
      </c>
      <c r="H936" s="13">
        <v>492</v>
      </c>
      <c r="I936" s="13">
        <v>0</v>
      </c>
      <c r="J936" s="35" t="s">
        <v>57</v>
      </c>
      <c r="K936" s="13">
        <v>0</v>
      </c>
      <c r="L936" s="34">
        <v>0</v>
      </c>
      <c r="M936" s="101"/>
      <c r="N936" s="23"/>
      <c r="O936" s="23"/>
    </row>
    <row r="937" spans="1:15" s="3" customFormat="1" ht="15.6" x14ac:dyDescent="0.25">
      <c r="A937" s="98"/>
      <c r="B937" s="100"/>
      <c r="C937" s="99"/>
      <c r="D937" s="36">
        <v>2022</v>
      </c>
      <c r="E937" s="5">
        <f t="shared" si="406"/>
        <v>16400</v>
      </c>
      <c r="F937" s="13">
        <v>0</v>
      </c>
      <c r="G937" s="13">
        <v>15908</v>
      </c>
      <c r="H937" s="13">
        <v>492</v>
      </c>
      <c r="I937" s="13">
        <v>0</v>
      </c>
      <c r="J937" s="35" t="s">
        <v>57</v>
      </c>
      <c r="K937" s="13">
        <v>0</v>
      </c>
      <c r="L937" s="34">
        <v>0</v>
      </c>
      <c r="M937" s="101"/>
      <c r="N937" s="23"/>
      <c r="O937" s="23"/>
    </row>
    <row r="938" spans="1:15" s="3" customFormat="1" ht="15.6" x14ac:dyDescent="0.25">
      <c r="A938" s="98"/>
      <c r="B938" s="100"/>
      <c r="C938" s="99"/>
      <c r="D938" s="36">
        <v>2023</v>
      </c>
      <c r="E938" s="5">
        <f t="shared" si="406"/>
        <v>16400</v>
      </c>
      <c r="F938" s="13">
        <v>0</v>
      </c>
      <c r="G938" s="13">
        <v>15908</v>
      </c>
      <c r="H938" s="13">
        <v>492</v>
      </c>
      <c r="I938" s="13">
        <v>0</v>
      </c>
      <c r="J938" s="35" t="s">
        <v>57</v>
      </c>
      <c r="K938" s="13">
        <v>0</v>
      </c>
      <c r="L938" s="34">
        <v>0</v>
      </c>
      <c r="M938" s="101"/>
      <c r="N938" s="23"/>
      <c r="O938" s="23"/>
    </row>
    <row r="939" spans="1:15" s="3" customFormat="1" ht="15.6" x14ac:dyDescent="0.25">
      <c r="A939" s="98"/>
      <c r="B939" s="100"/>
      <c r="C939" s="99"/>
      <c r="D939" s="36">
        <v>2024</v>
      </c>
      <c r="E939" s="5">
        <f t="shared" si="406"/>
        <v>0</v>
      </c>
      <c r="F939" s="13">
        <v>0</v>
      </c>
      <c r="G939" s="13">
        <v>0</v>
      </c>
      <c r="H939" s="13">
        <v>0</v>
      </c>
      <c r="I939" s="13">
        <v>0</v>
      </c>
      <c r="J939" s="35" t="s">
        <v>57</v>
      </c>
      <c r="K939" s="13">
        <v>0</v>
      </c>
      <c r="L939" s="34">
        <v>0</v>
      </c>
      <c r="M939" s="101"/>
      <c r="N939" s="23"/>
      <c r="O939" s="23"/>
    </row>
    <row r="940" spans="1:15" s="3" customFormat="1" ht="15.6" x14ac:dyDescent="0.25">
      <c r="A940" s="98"/>
      <c r="B940" s="100"/>
      <c r="C940" s="99"/>
      <c r="D940" s="36" t="s">
        <v>33</v>
      </c>
      <c r="E940" s="5">
        <f t="shared" si="406"/>
        <v>0</v>
      </c>
      <c r="F940" s="13">
        <v>0</v>
      </c>
      <c r="G940" s="13">
        <v>0</v>
      </c>
      <c r="H940" s="13">
        <v>0</v>
      </c>
      <c r="I940" s="13">
        <v>0</v>
      </c>
      <c r="J940" s="35" t="s">
        <v>57</v>
      </c>
      <c r="K940" s="13">
        <v>0</v>
      </c>
      <c r="L940" s="34">
        <v>0</v>
      </c>
      <c r="M940" s="101"/>
      <c r="N940" s="23"/>
      <c r="O940" s="23"/>
    </row>
    <row r="941" spans="1:15" s="3" customFormat="1" ht="15.6" x14ac:dyDescent="0.25">
      <c r="A941" s="98"/>
      <c r="B941" s="100"/>
      <c r="C941" s="99"/>
      <c r="D941" s="18" t="s">
        <v>10</v>
      </c>
      <c r="E941" s="5">
        <f>SUM(E934:E940)</f>
        <v>82000</v>
      </c>
      <c r="F941" s="5">
        <f t="shared" ref="F941:L941" si="407">SUM(F934:F940)</f>
        <v>0</v>
      </c>
      <c r="G941" s="5">
        <f t="shared" si="407"/>
        <v>79540</v>
      </c>
      <c r="H941" s="5">
        <f t="shared" si="407"/>
        <v>2460</v>
      </c>
      <c r="I941" s="5">
        <f t="shared" si="407"/>
        <v>0</v>
      </c>
      <c r="J941" s="45" t="s">
        <v>56</v>
      </c>
      <c r="K941" s="5">
        <f t="shared" si="407"/>
        <v>0</v>
      </c>
      <c r="L941" s="5">
        <f t="shared" si="407"/>
        <v>0</v>
      </c>
      <c r="M941" s="101"/>
      <c r="N941" s="23"/>
      <c r="O941" s="23"/>
    </row>
    <row r="942" spans="1:15" s="3" customFormat="1" ht="15.75" customHeight="1" x14ac:dyDescent="0.25">
      <c r="A942" s="98">
        <v>31</v>
      </c>
      <c r="B942" s="100" t="s">
        <v>198</v>
      </c>
      <c r="C942" s="99" t="s">
        <v>369</v>
      </c>
      <c r="D942" s="36">
        <v>2019</v>
      </c>
      <c r="E942" s="5">
        <f>SUM(F942:I942)</f>
        <v>8800</v>
      </c>
      <c r="F942" s="13">
        <v>0</v>
      </c>
      <c r="G942" s="13">
        <v>8536</v>
      </c>
      <c r="H942" s="13">
        <v>264</v>
      </c>
      <c r="I942" s="13">
        <v>0</v>
      </c>
      <c r="J942" s="35" t="s">
        <v>57</v>
      </c>
      <c r="K942" s="13">
        <v>0</v>
      </c>
      <c r="L942" s="34">
        <v>0</v>
      </c>
      <c r="M942" s="101" t="s">
        <v>347</v>
      </c>
      <c r="N942" s="23"/>
      <c r="O942" s="23"/>
    </row>
    <row r="943" spans="1:15" s="3" customFormat="1" ht="15.6" x14ac:dyDescent="0.25">
      <c r="A943" s="98"/>
      <c r="B943" s="100"/>
      <c r="C943" s="99"/>
      <c r="D943" s="36">
        <v>2020</v>
      </c>
      <c r="E943" s="5">
        <f t="shared" ref="E943:E948" si="408">SUM(F943:I943)</f>
        <v>8800</v>
      </c>
      <c r="F943" s="13">
        <v>0</v>
      </c>
      <c r="G943" s="13">
        <v>8536</v>
      </c>
      <c r="H943" s="13">
        <v>264</v>
      </c>
      <c r="I943" s="13">
        <v>0</v>
      </c>
      <c r="J943" s="35" t="s">
        <v>57</v>
      </c>
      <c r="K943" s="13">
        <v>0</v>
      </c>
      <c r="L943" s="34">
        <v>0</v>
      </c>
      <c r="M943" s="101"/>
      <c r="N943" s="23"/>
      <c r="O943" s="23"/>
    </row>
    <row r="944" spans="1:15" s="3" customFormat="1" ht="15.6" x14ac:dyDescent="0.25">
      <c r="A944" s="98"/>
      <c r="B944" s="100"/>
      <c r="C944" s="99"/>
      <c r="D944" s="36">
        <v>2021</v>
      </c>
      <c r="E944" s="5">
        <f t="shared" si="408"/>
        <v>8800</v>
      </c>
      <c r="F944" s="13">
        <v>0</v>
      </c>
      <c r="G944" s="13">
        <v>8536</v>
      </c>
      <c r="H944" s="13">
        <v>264</v>
      </c>
      <c r="I944" s="13">
        <v>0</v>
      </c>
      <c r="J944" s="35" t="s">
        <v>57</v>
      </c>
      <c r="K944" s="13">
        <v>0</v>
      </c>
      <c r="L944" s="34">
        <v>0</v>
      </c>
      <c r="M944" s="101"/>
      <c r="N944" s="23"/>
      <c r="O944" s="23"/>
    </row>
    <row r="945" spans="1:15" s="3" customFormat="1" ht="15.6" x14ac:dyDescent="0.25">
      <c r="A945" s="98"/>
      <c r="B945" s="100"/>
      <c r="C945" s="99"/>
      <c r="D945" s="36">
        <v>2022</v>
      </c>
      <c r="E945" s="5">
        <f t="shared" si="408"/>
        <v>8800</v>
      </c>
      <c r="F945" s="13">
        <v>0</v>
      </c>
      <c r="G945" s="13">
        <v>8536</v>
      </c>
      <c r="H945" s="13">
        <v>264</v>
      </c>
      <c r="I945" s="13">
        <v>0</v>
      </c>
      <c r="J945" s="35" t="s">
        <v>57</v>
      </c>
      <c r="K945" s="13">
        <v>0</v>
      </c>
      <c r="L945" s="34">
        <v>0</v>
      </c>
      <c r="M945" s="101"/>
      <c r="N945" s="23"/>
      <c r="O945" s="23"/>
    </row>
    <row r="946" spans="1:15" s="3" customFormat="1" ht="15.6" x14ac:dyDescent="0.25">
      <c r="A946" s="98"/>
      <c r="B946" s="100"/>
      <c r="C946" s="99"/>
      <c r="D946" s="36">
        <v>2023</v>
      </c>
      <c r="E946" s="5">
        <f t="shared" si="408"/>
        <v>8800</v>
      </c>
      <c r="F946" s="13">
        <v>0</v>
      </c>
      <c r="G946" s="13">
        <v>8536</v>
      </c>
      <c r="H946" s="13">
        <v>264</v>
      </c>
      <c r="I946" s="13">
        <v>0</v>
      </c>
      <c r="J946" s="35" t="s">
        <v>57</v>
      </c>
      <c r="K946" s="13">
        <v>0</v>
      </c>
      <c r="L946" s="34">
        <v>0</v>
      </c>
      <c r="M946" s="101"/>
      <c r="N946" s="23"/>
      <c r="O946" s="23"/>
    </row>
    <row r="947" spans="1:15" s="3" customFormat="1" ht="15.6" x14ac:dyDescent="0.25">
      <c r="A947" s="98"/>
      <c r="B947" s="100"/>
      <c r="C947" s="99"/>
      <c r="D947" s="36">
        <v>2024</v>
      </c>
      <c r="E947" s="5">
        <f t="shared" si="408"/>
        <v>0</v>
      </c>
      <c r="F947" s="13">
        <v>0</v>
      </c>
      <c r="G947" s="13">
        <v>0</v>
      </c>
      <c r="H947" s="13">
        <v>0</v>
      </c>
      <c r="I947" s="13">
        <v>0</v>
      </c>
      <c r="J947" s="35" t="s">
        <v>57</v>
      </c>
      <c r="K947" s="13">
        <v>0</v>
      </c>
      <c r="L947" s="34">
        <v>0</v>
      </c>
      <c r="M947" s="101"/>
      <c r="N947" s="23"/>
      <c r="O947" s="23"/>
    </row>
    <row r="948" spans="1:15" s="3" customFormat="1" ht="15.6" x14ac:dyDescent="0.25">
      <c r="A948" s="98"/>
      <c r="B948" s="100"/>
      <c r="C948" s="99"/>
      <c r="D948" s="36" t="s">
        <v>33</v>
      </c>
      <c r="E948" s="5">
        <f t="shared" si="408"/>
        <v>0</v>
      </c>
      <c r="F948" s="13">
        <v>0</v>
      </c>
      <c r="G948" s="13">
        <v>0</v>
      </c>
      <c r="H948" s="13">
        <v>0</v>
      </c>
      <c r="I948" s="13">
        <v>0</v>
      </c>
      <c r="J948" s="35" t="s">
        <v>57</v>
      </c>
      <c r="K948" s="13">
        <v>0</v>
      </c>
      <c r="L948" s="34">
        <v>0</v>
      </c>
      <c r="M948" s="101"/>
      <c r="N948" s="23"/>
      <c r="O948" s="23"/>
    </row>
    <row r="949" spans="1:15" s="3" customFormat="1" ht="15.6" x14ac:dyDescent="0.25">
      <c r="A949" s="98"/>
      <c r="B949" s="100"/>
      <c r="C949" s="99"/>
      <c r="D949" s="18" t="s">
        <v>10</v>
      </c>
      <c r="E949" s="5">
        <f>SUM(E942:E948)</f>
        <v>44000</v>
      </c>
      <c r="F949" s="5">
        <f t="shared" ref="F949" si="409">SUM(F942:F948)</f>
        <v>0</v>
      </c>
      <c r="G949" s="5">
        <f t="shared" ref="G949" si="410">SUM(G942:G948)</f>
        <v>42680</v>
      </c>
      <c r="H949" s="5">
        <f t="shared" ref="H949" si="411">SUM(H942:H948)</f>
        <v>1320</v>
      </c>
      <c r="I949" s="5">
        <f t="shared" ref="I949" si="412">SUM(I942:I948)</f>
        <v>0</v>
      </c>
      <c r="J949" s="45" t="s">
        <v>56</v>
      </c>
      <c r="K949" s="5">
        <f t="shared" ref="K949" si="413">SUM(K942:K948)</f>
        <v>0</v>
      </c>
      <c r="L949" s="5">
        <f t="shared" ref="L949" si="414">SUM(L942:L948)</f>
        <v>0</v>
      </c>
      <c r="M949" s="101"/>
      <c r="N949" s="23"/>
      <c r="O949" s="23"/>
    </row>
    <row r="950" spans="1:15" s="3" customFormat="1" ht="15.6" x14ac:dyDescent="0.25">
      <c r="A950" s="103" t="s">
        <v>201</v>
      </c>
      <c r="B950" s="103"/>
      <c r="C950" s="103"/>
      <c r="D950" s="103"/>
      <c r="E950" s="103"/>
      <c r="F950" s="103"/>
      <c r="G950" s="103"/>
      <c r="H950" s="103"/>
      <c r="I950" s="103"/>
      <c r="J950" s="103"/>
      <c r="K950" s="103"/>
      <c r="L950" s="103"/>
      <c r="M950" s="103"/>
      <c r="N950" s="23"/>
      <c r="O950" s="23"/>
    </row>
    <row r="951" spans="1:15" s="3" customFormat="1" ht="15.6" x14ac:dyDescent="0.25">
      <c r="A951" s="119"/>
      <c r="B951" s="119" t="s">
        <v>54</v>
      </c>
      <c r="C951" s="119"/>
      <c r="D951" s="85">
        <v>2019</v>
      </c>
      <c r="E951" s="10">
        <f>E959+E967</f>
        <v>375</v>
      </c>
      <c r="F951" s="10">
        <f t="shared" ref="F951:L951" si="415">F959+F967</f>
        <v>0</v>
      </c>
      <c r="G951" s="10">
        <f t="shared" si="415"/>
        <v>0</v>
      </c>
      <c r="H951" s="10">
        <f t="shared" si="415"/>
        <v>375</v>
      </c>
      <c r="I951" s="10">
        <f t="shared" si="415"/>
        <v>0</v>
      </c>
      <c r="J951" s="10" t="s">
        <v>57</v>
      </c>
      <c r="K951" s="10">
        <f t="shared" si="415"/>
        <v>0</v>
      </c>
      <c r="L951" s="10">
        <f t="shared" si="415"/>
        <v>0</v>
      </c>
      <c r="M951" s="123" t="s">
        <v>355</v>
      </c>
      <c r="N951" s="23"/>
      <c r="O951" s="23"/>
    </row>
    <row r="952" spans="1:15" s="3" customFormat="1" ht="15.6" x14ac:dyDescent="0.25">
      <c r="A952" s="119"/>
      <c r="B952" s="119"/>
      <c r="C952" s="119"/>
      <c r="D952" s="85">
        <v>2020</v>
      </c>
      <c r="E952" s="10">
        <f t="shared" ref="E952:L952" si="416">E960+E968</f>
        <v>48255</v>
      </c>
      <c r="F952" s="10">
        <f t="shared" si="416"/>
        <v>0</v>
      </c>
      <c r="G952" s="10">
        <f t="shared" si="416"/>
        <v>47880</v>
      </c>
      <c r="H952" s="10">
        <f t="shared" si="416"/>
        <v>375</v>
      </c>
      <c r="I952" s="10">
        <f t="shared" si="416"/>
        <v>0</v>
      </c>
      <c r="J952" s="10" t="s">
        <v>57</v>
      </c>
      <c r="K952" s="10">
        <f t="shared" si="416"/>
        <v>0</v>
      </c>
      <c r="L952" s="10">
        <f t="shared" si="416"/>
        <v>0</v>
      </c>
      <c r="M952" s="124"/>
      <c r="N952" s="23"/>
      <c r="O952" s="23"/>
    </row>
    <row r="953" spans="1:15" s="3" customFormat="1" ht="15.6" x14ac:dyDescent="0.25">
      <c r="A953" s="119"/>
      <c r="B953" s="119"/>
      <c r="C953" s="119"/>
      <c r="D953" s="85">
        <v>2021</v>
      </c>
      <c r="E953" s="10">
        <f t="shared" ref="E953:L953" si="417">E961+E969</f>
        <v>44055</v>
      </c>
      <c r="F953" s="10">
        <f t="shared" si="417"/>
        <v>0</v>
      </c>
      <c r="G953" s="10">
        <f t="shared" si="417"/>
        <v>43680</v>
      </c>
      <c r="H953" s="10">
        <f t="shared" si="417"/>
        <v>375</v>
      </c>
      <c r="I953" s="10">
        <f t="shared" si="417"/>
        <v>0</v>
      </c>
      <c r="J953" s="10" t="s">
        <v>57</v>
      </c>
      <c r="K953" s="10">
        <f t="shared" si="417"/>
        <v>0</v>
      </c>
      <c r="L953" s="10">
        <f t="shared" si="417"/>
        <v>0</v>
      </c>
      <c r="M953" s="124"/>
      <c r="N953" s="23"/>
      <c r="O953" s="23"/>
    </row>
    <row r="954" spans="1:15" s="3" customFormat="1" ht="15.6" x14ac:dyDescent="0.25">
      <c r="A954" s="119"/>
      <c r="B954" s="119"/>
      <c r="C954" s="119"/>
      <c r="D954" s="85">
        <v>2022</v>
      </c>
      <c r="E954" s="10">
        <f t="shared" ref="E954:L954" si="418">E962+E970</f>
        <v>0</v>
      </c>
      <c r="F954" s="10">
        <f t="shared" si="418"/>
        <v>0</v>
      </c>
      <c r="G954" s="10">
        <f t="shared" si="418"/>
        <v>0</v>
      </c>
      <c r="H954" s="10">
        <f t="shared" si="418"/>
        <v>0</v>
      </c>
      <c r="I954" s="10">
        <f t="shared" si="418"/>
        <v>0</v>
      </c>
      <c r="J954" s="10" t="s">
        <v>57</v>
      </c>
      <c r="K954" s="10">
        <f t="shared" si="418"/>
        <v>0</v>
      </c>
      <c r="L954" s="10">
        <f t="shared" si="418"/>
        <v>0</v>
      </c>
      <c r="M954" s="124"/>
      <c r="N954" s="23"/>
      <c r="O954" s="23"/>
    </row>
    <row r="955" spans="1:15" s="3" customFormat="1" ht="15.6" x14ac:dyDescent="0.25">
      <c r="A955" s="119"/>
      <c r="B955" s="119"/>
      <c r="C955" s="119"/>
      <c r="D955" s="85">
        <v>2023</v>
      </c>
      <c r="E955" s="10">
        <f t="shared" ref="E955:L955" si="419">E963+E971</f>
        <v>0</v>
      </c>
      <c r="F955" s="10">
        <f t="shared" si="419"/>
        <v>0</v>
      </c>
      <c r="G955" s="10">
        <f t="shared" si="419"/>
        <v>0</v>
      </c>
      <c r="H955" s="10">
        <f t="shared" si="419"/>
        <v>0</v>
      </c>
      <c r="I955" s="10">
        <f t="shared" si="419"/>
        <v>0</v>
      </c>
      <c r="J955" s="10" t="s">
        <v>57</v>
      </c>
      <c r="K955" s="10">
        <f t="shared" si="419"/>
        <v>0</v>
      </c>
      <c r="L955" s="10">
        <f t="shared" si="419"/>
        <v>0</v>
      </c>
      <c r="M955" s="124"/>
      <c r="N955" s="23"/>
      <c r="O955" s="23"/>
    </row>
    <row r="956" spans="1:15" s="3" customFormat="1" ht="15.6" x14ac:dyDescent="0.25">
      <c r="A956" s="119"/>
      <c r="B956" s="119"/>
      <c r="C956" s="119"/>
      <c r="D956" s="85">
        <v>2024</v>
      </c>
      <c r="E956" s="10">
        <f t="shared" ref="E956:L956" si="420">E964+E972</f>
        <v>0</v>
      </c>
      <c r="F956" s="10">
        <f t="shared" si="420"/>
        <v>0</v>
      </c>
      <c r="G956" s="10">
        <f t="shared" si="420"/>
        <v>0</v>
      </c>
      <c r="H956" s="10">
        <f t="shared" si="420"/>
        <v>0</v>
      </c>
      <c r="I956" s="10">
        <f t="shared" si="420"/>
        <v>0</v>
      </c>
      <c r="J956" s="10" t="s">
        <v>57</v>
      </c>
      <c r="K956" s="10">
        <f t="shared" si="420"/>
        <v>0</v>
      </c>
      <c r="L956" s="10">
        <f t="shared" si="420"/>
        <v>0</v>
      </c>
      <c r="M956" s="124"/>
      <c r="N956" s="23"/>
      <c r="O956" s="23"/>
    </row>
    <row r="957" spans="1:15" s="3" customFormat="1" ht="15.6" x14ac:dyDescent="0.25">
      <c r="A957" s="119"/>
      <c r="B957" s="119"/>
      <c r="C957" s="119"/>
      <c r="D957" s="85" t="s">
        <v>33</v>
      </c>
      <c r="E957" s="10">
        <f t="shared" ref="E957:L957" si="421">E965+E973</f>
        <v>0</v>
      </c>
      <c r="F957" s="10">
        <f t="shared" si="421"/>
        <v>0</v>
      </c>
      <c r="G957" s="10">
        <f t="shared" si="421"/>
        <v>0</v>
      </c>
      <c r="H957" s="10">
        <f t="shared" si="421"/>
        <v>0</v>
      </c>
      <c r="I957" s="10">
        <f t="shared" si="421"/>
        <v>0</v>
      </c>
      <c r="J957" s="10" t="s">
        <v>57</v>
      </c>
      <c r="K957" s="10">
        <f t="shared" si="421"/>
        <v>0</v>
      </c>
      <c r="L957" s="10">
        <f t="shared" si="421"/>
        <v>0</v>
      </c>
      <c r="M957" s="124"/>
      <c r="N957" s="23"/>
      <c r="O957" s="23"/>
    </row>
    <row r="958" spans="1:15" s="3" customFormat="1" ht="17.25" customHeight="1" x14ac:dyDescent="0.25">
      <c r="A958" s="119"/>
      <c r="B958" s="119"/>
      <c r="C958" s="119"/>
      <c r="D958" s="85" t="s">
        <v>10</v>
      </c>
      <c r="E958" s="10">
        <f t="shared" ref="E958:I958" si="422">E966+E974</f>
        <v>92685</v>
      </c>
      <c r="F958" s="10">
        <f t="shared" si="422"/>
        <v>0</v>
      </c>
      <c r="G958" s="10">
        <f t="shared" si="422"/>
        <v>91560</v>
      </c>
      <c r="H958" s="10">
        <f t="shared" si="422"/>
        <v>1125</v>
      </c>
      <c r="I958" s="10">
        <f t="shared" si="422"/>
        <v>0</v>
      </c>
      <c r="J958" s="10" t="s">
        <v>57</v>
      </c>
      <c r="K958" s="10">
        <f t="shared" ref="K958:L958" si="423">SUM(K951:K957)</f>
        <v>0</v>
      </c>
      <c r="L958" s="9">
        <f t="shared" si="423"/>
        <v>0</v>
      </c>
      <c r="M958" s="124"/>
      <c r="N958" s="23"/>
      <c r="O958" s="23"/>
    </row>
    <row r="959" spans="1:15" s="3" customFormat="1" ht="15.6" x14ac:dyDescent="0.25">
      <c r="A959" s="98">
        <v>1</v>
      </c>
      <c r="B959" s="100" t="s">
        <v>199</v>
      </c>
      <c r="C959" s="99" t="s">
        <v>338</v>
      </c>
      <c r="D959" s="36">
        <v>2019</v>
      </c>
      <c r="E959" s="5">
        <f>SUM(F959:I959)</f>
        <v>0</v>
      </c>
      <c r="F959" s="13">
        <v>0</v>
      </c>
      <c r="G959" s="13">
        <v>0</v>
      </c>
      <c r="H959" s="13">
        <v>0</v>
      </c>
      <c r="I959" s="13">
        <v>0</v>
      </c>
      <c r="J959" s="35" t="s">
        <v>57</v>
      </c>
      <c r="K959" s="13">
        <v>0</v>
      </c>
      <c r="L959" s="34">
        <v>0</v>
      </c>
      <c r="M959" s="100" t="s">
        <v>355</v>
      </c>
      <c r="N959" s="23"/>
      <c r="O959" s="23"/>
    </row>
    <row r="960" spans="1:15" s="3" customFormat="1" ht="15.6" x14ac:dyDescent="0.25">
      <c r="A960" s="98"/>
      <c r="B960" s="100"/>
      <c r="C960" s="99"/>
      <c r="D960" s="36">
        <v>2020</v>
      </c>
      <c r="E960" s="5">
        <f t="shared" ref="E960:E965" si="424">SUM(F960:I960)</f>
        <v>47880</v>
      </c>
      <c r="F960" s="13">
        <v>0</v>
      </c>
      <c r="G960" s="13">
        <v>47880</v>
      </c>
      <c r="H960" s="13">
        <v>0</v>
      </c>
      <c r="I960" s="13">
        <v>0</v>
      </c>
      <c r="J960" s="35" t="s">
        <v>57</v>
      </c>
      <c r="K960" s="13">
        <v>0</v>
      </c>
      <c r="L960" s="34">
        <v>0</v>
      </c>
      <c r="M960" s="100"/>
      <c r="N960" s="23"/>
      <c r="O960" s="23"/>
    </row>
    <row r="961" spans="1:15" s="3" customFormat="1" ht="15.6" x14ac:dyDescent="0.25">
      <c r="A961" s="98"/>
      <c r="B961" s="100"/>
      <c r="C961" s="99"/>
      <c r="D961" s="36">
        <v>2021</v>
      </c>
      <c r="E961" s="5">
        <f t="shared" si="424"/>
        <v>43680</v>
      </c>
      <c r="F961" s="13">
        <v>0</v>
      </c>
      <c r="G961" s="13">
        <v>43680</v>
      </c>
      <c r="H961" s="13">
        <v>0</v>
      </c>
      <c r="I961" s="13">
        <v>0</v>
      </c>
      <c r="J961" s="35" t="s">
        <v>57</v>
      </c>
      <c r="K961" s="13">
        <v>0</v>
      </c>
      <c r="L961" s="34">
        <v>0</v>
      </c>
      <c r="M961" s="100"/>
      <c r="N961" s="23"/>
      <c r="O961" s="23"/>
    </row>
    <row r="962" spans="1:15" s="3" customFormat="1" ht="15.6" x14ac:dyDescent="0.25">
      <c r="A962" s="98"/>
      <c r="B962" s="100"/>
      <c r="C962" s="99"/>
      <c r="D962" s="36">
        <v>2022</v>
      </c>
      <c r="E962" s="5">
        <f t="shared" si="424"/>
        <v>0</v>
      </c>
      <c r="F962" s="13">
        <v>0</v>
      </c>
      <c r="G962" s="13">
        <v>0</v>
      </c>
      <c r="H962" s="13">
        <v>0</v>
      </c>
      <c r="I962" s="13">
        <v>0</v>
      </c>
      <c r="J962" s="35" t="s">
        <v>57</v>
      </c>
      <c r="K962" s="13">
        <v>0</v>
      </c>
      <c r="L962" s="34">
        <v>0</v>
      </c>
      <c r="M962" s="100"/>
      <c r="N962" s="23"/>
      <c r="O962" s="23"/>
    </row>
    <row r="963" spans="1:15" s="3" customFormat="1" ht="15.6" x14ac:dyDescent="0.25">
      <c r="A963" s="98"/>
      <c r="B963" s="100"/>
      <c r="C963" s="99"/>
      <c r="D963" s="36">
        <v>2023</v>
      </c>
      <c r="E963" s="5">
        <f t="shared" si="424"/>
        <v>0</v>
      </c>
      <c r="F963" s="13">
        <v>0</v>
      </c>
      <c r="G963" s="13">
        <v>0</v>
      </c>
      <c r="H963" s="13">
        <v>0</v>
      </c>
      <c r="I963" s="13">
        <v>0</v>
      </c>
      <c r="J963" s="35" t="s">
        <v>57</v>
      </c>
      <c r="K963" s="13">
        <v>0</v>
      </c>
      <c r="L963" s="34">
        <v>0</v>
      </c>
      <c r="M963" s="100"/>
      <c r="N963" s="23"/>
      <c r="O963" s="23"/>
    </row>
    <row r="964" spans="1:15" s="3" customFormat="1" ht="15.6" x14ac:dyDescent="0.25">
      <c r="A964" s="98"/>
      <c r="B964" s="100"/>
      <c r="C964" s="99"/>
      <c r="D964" s="36">
        <v>2024</v>
      </c>
      <c r="E964" s="5">
        <f t="shared" si="424"/>
        <v>0</v>
      </c>
      <c r="F964" s="13">
        <v>0</v>
      </c>
      <c r="G964" s="13">
        <v>0</v>
      </c>
      <c r="H964" s="13">
        <v>0</v>
      </c>
      <c r="I964" s="13">
        <v>0</v>
      </c>
      <c r="J964" s="35" t="s">
        <v>57</v>
      </c>
      <c r="K964" s="13">
        <v>0</v>
      </c>
      <c r="L964" s="34">
        <v>0</v>
      </c>
      <c r="M964" s="100"/>
      <c r="N964" s="23"/>
      <c r="O964" s="23"/>
    </row>
    <row r="965" spans="1:15" s="3" customFormat="1" ht="15.6" x14ac:dyDescent="0.25">
      <c r="A965" s="98"/>
      <c r="B965" s="100"/>
      <c r="C965" s="99"/>
      <c r="D965" s="36" t="s">
        <v>33</v>
      </c>
      <c r="E965" s="5">
        <f t="shared" si="424"/>
        <v>0</v>
      </c>
      <c r="F965" s="13">
        <v>0</v>
      </c>
      <c r="G965" s="13">
        <v>0</v>
      </c>
      <c r="H965" s="13">
        <v>0</v>
      </c>
      <c r="I965" s="13">
        <v>0</v>
      </c>
      <c r="J965" s="35" t="s">
        <v>57</v>
      </c>
      <c r="K965" s="13">
        <v>0</v>
      </c>
      <c r="L965" s="34">
        <v>0</v>
      </c>
      <c r="M965" s="100"/>
      <c r="N965" s="23"/>
      <c r="O965" s="23"/>
    </row>
    <row r="966" spans="1:15" s="3" customFormat="1" ht="104.25" customHeight="1" x14ac:dyDescent="0.25">
      <c r="A966" s="98"/>
      <c r="B966" s="100"/>
      <c r="C966" s="99"/>
      <c r="D966" s="18" t="s">
        <v>10</v>
      </c>
      <c r="E966" s="5">
        <f>SUM(E959:E965)</f>
        <v>91560</v>
      </c>
      <c r="F966" s="5">
        <f t="shared" ref="F966:L966" si="425">SUM(F959:F965)</f>
        <v>0</v>
      </c>
      <c r="G966" s="5">
        <f t="shared" si="425"/>
        <v>91560</v>
      </c>
      <c r="H966" s="5">
        <f t="shared" si="425"/>
        <v>0</v>
      </c>
      <c r="I966" s="5">
        <f t="shared" si="425"/>
        <v>0</v>
      </c>
      <c r="J966" s="45" t="s">
        <v>56</v>
      </c>
      <c r="K966" s="5">
        <f t="shared" si="425"/>
        <v>0</v>
      </c>
      <c r="L966" s="5">
        <f t="shared" si="425"/>
        <v>0</v>
      </c>
      <c r="M966" s="100"/>
      <c r="N966" s="23"/>
      <c r="O966" s="23"/>
    </row>
    <row r="967" spans="1:15" s="3" customFormat="1" ht="15.6" x14ac:dyDescent="0.25">
      <c r="A967" s="98">
        <v>2</v>
      </c>
      <c r="B967" s="121" t="s">
        <v>200</v>
      </c>
      <c r="C967" s="122" t="s">
        <v>354</v>
      </c>
      <c r="D967" s="36">
        <v>2019</v>
      </c>
      <c r="E967" s="5">
        <f>SUM(F967:I967)</f>
        <v>375</v>
      </c>
      <c r="F967" s="13">
        <v>0</v>
      </c>
      <c r="G967" s="13">
        <v>0</v>
      </c>
      <c r="H967" s="13">
        <v>375</v>
      </c>
      <c r="I967" s="13">
        <v>0</v>
      </c>
      <c r="J967" s="35" t="s">
        <v>57</v>
      </c>
      <c r="K967" s="13">
        <v>0</v>
      </c>
      <c r="L967" s="34">
        <v>0</v>
      </c>
      <c r="M967" s="100" t="s">
        <v>355</v>
      </c>
      <c r="N967" s="23"/>
      <c r="O967" s="23"/>
    </row>
    <row r="968" spans="1:15" s="3" customFormat="1" ht="15.6" x14ac:dyDescent="0.25">
      <c r="A968" s="98"/>
      <c r="B968" s="121"/>
      <c r="C968" s="122"/>
      <c r="D968" s="36">
        <v>2020</v>
      </c>
      <c r="E968" s="5">
        <f t="shared" ref="E968:E973" si="426">SUM(F968:I968)</f>
        <v>375</v>
      </c>
      <c r="F968" s="13">
        <v>0</v>
      </c>
      <c r="G968" s="13">
        <v>0</v>
      </c>
      <c r="H968" s="13">
        <v>375</v>
      </c>
      <c r="I968" s="13">
        <v>0</v>
      </c>
      <c r="J968" s="35" t="s">
        <v>57</v>
      </c>
      <c r="K968" s="13">
        <v>0</v>
      </c>
      <c r="L968" s="34">
        <v>0</v>
      </c>
      <c r="M968" s="100"/>
      <c r="N968" s="23"/>
      <c r="O968" s="23"/>
    </row>
    <row r="969" spans="1:15" s="3" customFormat="1" ht="15.6" x14ac:dyDescent="0.25">
      <c r="A969" s="98"/>
      <c r="B969" s="121"/>
      <c r="C969" s="122"/>
      <c r="D969" s="36">
        <v>2021</v>
      </c>
      <c r="E969" s="5">
        <f t="shared" si="426"/>
        <v>375</v>
      </c>
      <c r="F969" s="13">
        <v>0</v>
      </c>
      <c r="G969" s="13">
        <v>0</v>
      </c>
      <c r="H969" s="13">
        <v>375</v>
      </c>
      <c r="I969" s="13">
        <v>0</v>
      </c>
      <c r="J969" s="35" t="s">
        <v>57</v>
      </c>
      <c r="K969" s="13">
        <v>0</v>
      </c>
      <c r="L969" s="34">
        <v>0</v>
      </c>
      <c r="M969" s="100"/>
      <c r="N969" s="23"/>
      <c r="O969" s="23"/>
    </row>
    <row r="970" spans="1:15" s="3" customFormat="1" ht="15.6" x14ac:dyDescent="0.25">
      <c r="A970" s="98"/>
      <c r="B970" s="121"/>
      <c r="C970" s="122"/>
      <c r="D970" s="36">
        <v>2022</v>
      </c>
      <c r="E970" s="5">
        <f t="shared" si="426"/>
        <v>0</v>
      </c>
      <c r="F970" s="13">
        <v>0</v>
      </c>
      <c r="G970" s="13">
        <v>0</v>
      </c>
      <c r="H970" s="13">
        <v>0</v>
      </c>
      <c r="I970" s="13">
        <v>0</v>
      </c>
      <c r="J970" s="35" t="s">
        <v>57</v>
      </c>
      <c r="K970" s="13">
        <v>0</v>
      </c>
      <c r="L970" s="34">
        <v>0</v>
      </c>
      <c r="M970" s="100"/>
      <c r="N970" s="23"/>
      <c r="O970" s="23"/>
    </row>
    <row r="971" spans="1:15" s="3" customFormat="1" ht="15.6" x14ac:dyDescent="0.25">
      <c r="A971" s="98"/>
      <c r="B971" s="121"/>
      <c r="C971" s="122"/>
      <c r="D971" s="36">
        <v>2023</v>
      </c>
      <c r="E971" s="5">
        <f t="shared" si="426"/>
        <v>0</v>
      </c>
      <c r="F971" s="13">
        <v>0</v>
      </c>
      <c r="G971" s="13">
        <v>0</v>
      </c>
      <c r="H971" s="13">
        <v>0</v>
      </c>
      <c r="I971" s="13">
        <v>0</v>
      </c>
      <c r="J971" s="35" t="s">
        <v>57</v>
      </c>
      <c r="K971" s="13">
        <v>0</v>
      </c>
      <c r="L971" s="34">
        <v>0</v>
      </c>
      <c r="M971" s="100"/>
      <c r="N971" s="23"/>
      <c r="O971" s="23"/>
    </row>
    <row r="972" spans="1:15" s="3" customFormat="1" ht="15.6" x14ac:dyDescent="0.25">
      <c r="A972" s="98"/>
      <c r="B972" s="121"/>
      <c r="C972" s="122"/>
      <c r="D972" s="36">
        <v>2024</v>
      </c>
      <c r="E972" s="5">
        <f t="shared" si="426"/>
        <v>0</v>
      </c>
      <c r="F972" s="13">
        <v>0</v>
      </c>
      <c r="G972" s="13">
        <v>0</v>
      </c>
      <c r="H972" s="13">
        <v>0</v>
      </c>
      <c r="I972" s="13">
        <v>0</v>
      </c>
      <c r="J972" s="35" t="s">
        <v>57</v>
      </c>
      <c r="K972" s="13">
        <v>0</v>
      </c>
      <c r="L972" s="34">
        <v>0</v>
      </c>
      <c r="M972" s="100"/>
      <c r="N972" s="23"/>
      <c r="O972" s="23"/>
    </row>
    <row r="973" spans="1:15" s="3" customFormat="1" ht="15.6" x14ac:dyDescent="0.25">
      <c r="A973" s="98"/>
      <c r="B973" s="121"/>
      <c r="C973" s="122"/>
      <c r="D973" s="36" t="s">
        <v>33</v>
      </c>
      <c r="E973" s="5">
        <f t="shared" si="426"/>
        <v>0</v>
      </c>
      <c r="F973" s="13">
        <v>0</v>
      </c>
      <c r="G973" s="13">
        <v>0</v>
      </c>
      <c r="H973" s="13">
        <v>0</v>
      </c>
      <c r="I973" s="13">
        <v>0</v>
      </c>
      <c r="J973" s="35" t="s">
        <v>57</v>
      </c>
      <c r="K973" s="13">
        <v>0</v>
      </c>
      <c r="L973" s="34">
        <v>0</v>
      </c>
      <c r="M973" s="100"/>
      <c r="N973" s="23"/>
      <c r="O973" s="23"/>
    </row>
    <row r="974" spans="1:15" s="3" customFormat="1" ht="15.6" x14ac:dyDescent="0.25">
      <c r="A974" s="98"/>
      <c r="B974" s="121"/>
      <c r="C974" s="122"/>
      <c r="D974" s="18" t="s">
        <v>10</v>
      </c>
      <c r="E974" s="5">
        <f>SUM(E967:E973)</f>
        <v>1125</v>
      </c>
      <c r="F974" s="5">
        <f t="shared" ref="F974:L974" si="427">SUM(F967:F973)</f>
        <v>0</v>
      </c>
      <c r="G974" s="5">
        <f t="shared" si="427"/>
        <v>0</v>
      </c>
      <c r="H974" s="5">
        <f t="shared" si="427"/>
        <v>1125</v>
      </c>
      <c r="I974" s="5">
        <f t="shared" si="427"/>
        <v>0</v>
      </c>
      <c r="J974" s="45" t="s">
        <v>56</v>
      </c>
      <c r="K974" s="5">
        <f t="shared" si="427"/>
        <v>0</v>
      </c>
      <c r="L974" s="5">
        <f t="shared" si="427"/>
        <v>0</v>
      </c>
      <c r="M974" s="100"/>
      <c r="N974" s="23"/>
      <c r="O974" s="23"/>
    </row>
    <row r="975" spans="1:15" s="3" customFormat="1" ht="15.75" customHeight="1" x14ac:dyDescent="0.25">
      <c r="A975" s="103" t="s">
        <v>37</v>
      </c>
      <c r="B975" s="103"/>
      <c r="C975" s="103"/>
      <c r="D975" s="103"/>
      <c r="E975" s="103"/>
      <c r="F975" s="103"/>
      <c r="G975" s="103"/>
      <c r="H975" s="103"/>
      <c r="I975" s="103"/>
      <c r="J975" s="103"/>
      <c r="K975" s="103"/>
      <c r="L975" s="103"/>
      <c r="M975" s="103"/>
      <c r="N975" s="23"/>
      <c r="O975" s="23"/>
    </row>
    <row r="976" spans="1:15" s="3" customFormat="1" ht="15.6" x14ac:dyDescent="0.25">
      <c r="A976" s="119"/>
      <c r="B976" s="103" t="s">
        <v>11</v>
      </c>
      <c r="C976" s="103"/>
      <c r="D976" s="85">
        <v>2019</v>
      </c>
      <c r="E976" s="10">
        <f>E984</f>
        <v>540345</v>
      </c>
      <c r="F976" s="10">
        <f t="shared" ref="F976:L976" si="428">F984</f>
        <v>0</v>
      </c>
      <c r="G976" s="10">
        <f t="shared" si="428"/>
        <v>0</v>
      </c>
      <c r="H976" s="10">
        <f t="shared" si="428"/>
        <v>0</v>
      </c>
      <c r="I976" s="10">
        <f t="shared" si="428"/>
        <v>540345</v>
      </c>
      <c r="J976" s="127" t="str">
        <f t="shared" si="428"/>
        <v>2500 тыс. тонн угля</v>
      </c>
      <c r="K976" s="127">
        <f t="shared" si="428"/>
        <v>1338935</v>
      </c>
      <c r="L976" s="10">
        <f t="shared" si="428"/>
        <v>0</v>
      </c>
      <c r="M976" s="124" t="s">
        <v>39</v>
      </c>
      <c r="N976" s="23"/>
      <c r="O976" s="23"/>
    </row>
    <row r="977" spans="1:15" s="3" customFormat="1" ht="15.6" x14ac:dyDescent="0.25">
      <c r="A977" s="119"/>
      <c r="B977" s="103"/>
      <c r="C977" s="103"/>
      <c r="D977" s="85">
        <v>2020</v>
      </c>
      <c r="E977" s="10">
        <f t="shared" ref="E977:I982" si="429">E985</f>
        <v>297035</v>
      </c>
      <c r="F977" s="10">
        <f t="shared" si="429"/>
        <v>0</v>
      </c>
      <c r="G977" s="10">
        <f t="shared" si="429"/>
        <v>0</v>
      </c>
      <c r="H977" s="10">
        <f t="shared" si="429"/>
        <v>0</v>
      </c>
      <c r="I977" s="10">
        <f t="shared" si="429"/>
        <v>297035</v>
      </c>
      <c r="J977" s="128"/>
      <c r="K977" s="126"/>
      <c r="L977" s="85">
        <f t="shared" ref="K977:L982" si="430">L985</f>
        <v>19</v>
      </c>
      <c r="M977" s="124"/>
      <c r="N977" s="23"/>
      <c r="O977" s="23"/>
    </row>
    <row r="978" spans="1:15" s="3" customFormat="1" ht="15.6" x14ac:dyDescent="0.25">
      <c r="A978" s="119"/>
      <c r="B978" s="103"/>
      <c r="C978" s="103"/>
      <c r="D978" s="85">
        <v>2021</v>
      </c>
      <c r="E978" s="10">
        <f t="shared" si="429"/>
        <v>187625</v>
      </c>
      <c r="F978" s="10">
        <f t="shared" si="429"/>
        <v>0</v>
      </c>
      <c r="G978" s="10">
        <f t="shared" si="429"/>
        <v>0</v>
      </c>
      <c r="H978" s="10">
        <f t="shared" si="429"/>
        <v>0</v>
      </c>
      <c r="I978" s="10">
        <f t="shared" si="429"/>
        <v>187625</v>
      </c>
      <c r="J978" s="128"/>
      <c r="K978" s="126"/>
      <c r="L978" s="85">
        <f t="shared" si="430"/>
        <v>0</v>
      </c>
      <c r="M978" s="124"/>
      <c r="N978" s="23"/>
      <c r="O978" s="23"/>
    </row>
    <row r="979" spans="1:15" s="3" customFormat="1" ht="15.6" x14ac:dyDescent="0.25">
      <c r="A979" s="119"/>
      <c r="B979" s="103"/>
      <c r="C979" s="103"/>
      <c r="D979" s="85">
        <v>2022</v>
      </c>
      <c r="E979" s="10">
        <f t="shared" si="429"/>
        <v>0</v>
      </c>
      <c r="F979" s="10">
        <f t="shared" si="429"/>
        <v>0</v>
      </c>
      <c r="G979" s="10">
        <f t="shared" si="429"/>
        <v>0</v>
      </c>
      <c r="H979" s="10">
        <f t="shared" si="429"/>
        <v>0</v>
      </c>
      <c r="I979" s="10">
        <f t="shared" si="429"/>
        <v>0</v>
      </c>
      <c r="J979" s="57" t="s">
        <v>57</v>
      </c>
      <c r="K979" s="10">
        <f t="shared" si="430"/>
        <v>0</v>
      </c>
      <c r="L979" s="85">
        <f t="shared" si="430"/>
        <v>32</v>
      </c>
      <c r="M979" s="124"/>
      <c r="N979" s="23"/>
      <c r="O979" s="23"/>
    </row>
    <row r="980" spans="1:15" s="3" customFormat="1" ht="15.6" x14ac:dyDescent="0.25">
      <c r="A980" s="119"/>
      <c r="B980" s="103"/>
      <c r="C980" s="103"/>
      <c r="D980" s="85">
        <v>2023</v>
      </c>
      <c r="E980" s="10">
        <f t="shared" si="429"/>
        <v>0</v>
      </c>
      <c r="F980" s="10">
        <f t="shared" si="429"/>
        <v>0</v>
      </c>
      <c r="G980" s="10">
        <f t="shared" si="429"/>
        <v>0</v>
      </c>
      <c r="H980" s="10">
        <f t="shared" si="429"/>
        <v>0</v>
      </c>
      <c r="I980" s="10">
        <f t="shared" si="429"/>
        <v>0</v>
      </c>
      <c r="J980" s="57" t="s">
        <v>57</v>
      </c>
      <c r="K980" s="10">
        <f t="shared" si="430"/>
        <v>0</v>
      </c>
      <c r="L980" s="85">
        <f t="shared" si="430"/>
        <v>0</v>
      </c>
      <c r="M980" s="124"/>
      <c r="N980" s="23"/>
      <c r="O980" s="23"/>
    </row>
    <row r="981" spans="1:15" s="3" customFormat="1" ht="15.6" x14ac:dyDescent="0.25">
      <c r="A981" s="119"/>
      <c r="B981" s="103"/>
      <c r="C981" s="103"/>
      <c r="D981" s="85">
        <v>2024</v>
      </c>
      <c r="E981" s="10">
        <f t="shared" si="429"/>
        <v>0</v>
      </c>
      <c r="F981" s="10">
        <f t="shared" si="429"/>
        <v>0</v>
      </c>
      <c r="G981" s="10">
        <f t="shared" si="429"/>
        <v>0</v>
      </c>
      <c r="H981" s="10">
        <f t="shared" si="429"/>
        <v>0</v>
      </c>
      <c r="I981" s="10">
        <f t="shared" si="429"/>
        <v>0</v>
      </c>
      <c r="J981" s="57" t="s">
        <v>57</v>
      </c>
      <c r="K981" s="10">
        <f t="shared" si="430"/>
        <v>0</v>
      </c>
      <c r="L981" s="85">
        <f t="shared" si="430"/>
        <v>0</v>
      </c>
      <c r="M981" s="124"/>
      <c r="N981" s="23"/>
      <c r="O981" s="23"/>
    </row>
    <row r="982" spans="1:15" s="3" customFormat="1" ht="15.6" x14ac:dyDescent="0.25">
      <c r="A982" s="119"/>
      <c r="B982" s="103"/>
      <c r="C982" s="103"/>
      <c r="D982" s="85" t="s">
        <v>33</v>
      </c>
      <c r="E982" s="10">
        <f t="shared" si="429"/>
        <v>0</v>
      </c>
      <c r="F982" s="10">
        <f t="shared" si="429"/>
        <v>0</v>
      </c>
      <c r="G982" s="10">
        <f t="shared" si="429"/>
        <v>0</v>
      </c>
      <c r="H982" s="10">
        <f t="shared" si="429"/>
        <v>0</v>
      </c>
      <c r="I982" s="10">
        <f t="shared" si="429"/>
        <v>0</v>
      </c>
      <c r="J982" s="57" t="s">
        <v>57</v>
      </c>
      <c r="K982" s="10">
        <f t="shared" si="430"/>
        <v>0</v>
      </c>
      <c r="L982" s="85">
        <f t="shared" si="430"/>
        <v>29</v>
      </c>
      <c r="M982" s="124"/>
      <c r="N982" s="23"/>
      <c r="O982" s="23"/>
    </row>
    <row r="983" spans="1:15" s="3" customFormat="1" ht="15.6" x14ac:dyDescent="0.25">
      <c r="A983" s="119"/>
      <c r="B983" s="103"/>
      <c r="C983" s="103"/>
      <c r="D983" s="85" t="s">
        <v>10</v>
      </c>
      <c r="E983" s="10">
        <f>SUM(E976:E982)</f>
        <v>1025005</v>
      </c>
      <c r="F983" s="10">
        <f t="shared" ref="F983:I983" si="431">SUM(F976:F982)</f>
        <v>0</v>
      </c>
      <c r="G983" s="10">
        <f t="shared" si="431"/>
        <v>0</v>
      </c>
      <c r="H983" s="10">
        <f t="shared" si="431"/>
        <v>0</v>
      </c>
      <c r="I983" s="10">
        <f t="shared" si="431"/>
        <v>1025005</v>
      </c>
      <c r="J983" s="57" t="s">
        <v>57</v>
      </c>
      <c r="K983" s="10">
        <f>SUM(K976:K982)</f>
        <v>1338935</v>
      </c>
      <c r="L983" s="9">
        <f t="shared" ref="L983" si="432">SUM(L976:L982)</f>
        <v>80</v>
      </c>
      <c r="M983" s="124"/>
      <c r="N983" s="23"/>
      <c r="O983" s="23"/>
    </row>
    <row r="984" spans="1:15" s="3" customFormat="1" ht="15.75" customHeight="1" x14ac:dyDescent="0.25">
      <c r="A984" s="120">
        <v>1</v>
      </c>
      <c r="B984" s="99" t="s">
        <v>202</v>
      </c>
      <c r="C984" s="99" t="s">
        <v>38</v>
      </c>
      <c r="D984" s="36">
        <v>2019</v>
      </c>
      <c r="E984" s="5">
        <f>SUM(F984:I984)</f>
        <v>540345</v>
      </c>
      <c r="F984" s="13">
        <v>0</v>
      </c>
      <c r="G984" s="13">
        <v>0</v>
      </c>
      <c r="H984" s="13">
        <v>0</v>
      </c>
      <c r="I984" s="13">
        <v>540345</v>
      </c>
      <c r="J984" s="113" t="s">
        <v>52</v>
      </c>
      <c r="K984" s="125">
        <v>1338935</v>
      </c>
      <c r="L984" s="34">
        <v>0</v>
      </c>
      <c r="M984" s="99" t="s">
        <v>375</v>
      </c>
      <c r="N984" s="23"/>
      <c r="O984" s="23"/>
    </row>
    <row r="985" spans="1:15" s="3" customFormat="1" ht="15.6" x14ac:dyDescent="0.25">
      <c r="A985" s="120"/>
      <c r="B985" s="99"/>
      <c r="C985" s="99"/>
      <c r="D985" s="36">
        <v>2020</v>
      </c>
      <c r="E985" s="5">
        <f t="shared" ref="E985:E990" si="433">SUM(F985:I985)</f>
        <v>297035</v>
      </c>
      <c r="F985" s="13">
        <v>0</v>
      </c>
      <c r="G985" s="13">
        <v>0</v>
      </c>
      <c r="H985" s="13">
        <v>0</v>
      </c>
      <c r="I985" s="13">
        <v>297035</v>
      </c>
      <c r="J985" s="126"/>
      <c r="K985" s="126"/>
      <c r="L985" s="34">
        <v>19</v>
      </c>
      <c r="M985" s="99"/>
      <c r="N985" s="23"/>
      <c r="O985" s="23"/>
    </row>
    <row r="986" spans="1:15" s="3" customFormat="1" ht="15.6" x14ac:dyDescent="0.25">
      <c r="A986" s="120"/>
      <c r="B986" s="99"/>
      <c r="C986" s="99"/>
      <c r="D986" s="36">
        <v>2021</v>
      </c>
      <c r="E986" s="5">
        <f t="shared" si="433"/>
        <v>187625</v>
      </c>
      <c r="F986" s="13">
        <v>0</v>
      </c>
      <c r="G986" s="13">
        <v>0</v>
      </c>
      <c r="H986" s="13">
        <v>0</v>
      </c>
      <c r="I986" s="13">
        <v>187625</v>
      </c>
      <c r="J986" s="126"/>
      <c r="K986" s="126"/>
      <c r="L986" s="34">
        <v>0</v>
      </c>
      <c r="M986" s="99"/>
      <c r="N986" s="23"/>
      <c r="O986" s="23"/>
    </row>
    <row r="987" spans="1:15" s="3" customFormat="1" ht="15.6" x14ac:dyDescent="0.25">
      <c r="A987" s="120"/>
      <c r="B987" s="99"/>
      <c r="C987" s="99"/>
      <c r="D987" s="36">
        <v>2022</v>
      </c>
      <c r="E987" s="5">
        <f t="shared" si="433"/>
        <v>0</v>
      </c>
      <c r="F987" s="13">
        <v>0</v>
      </c>
      <c r="G987" s="13">
        <v>0</v>
      </c>
      <c r="H987" s="13">
        <v>0</v>
      </c>
      <c r="I987" s="13">
        <v>0</v>
      </c>
      <c r="J987" s="89" t="s">
        <v>57</v>
      </c>
      <c r="K987" s="56"/>
      <c r="L987" s="34">
        <v>32</v>
      </c>
      <c r="M987" s="99"/>
      <c r="N987" s="23"/>
      <c r="O987" s="23"/>
    </row>
    <row r="988" spans="1:15" s="3" customFormat="1" ht="15.6" x14ac:dyDescent="0.25">
      <c r="A988" s="120"/>
      <c r="B988" s="99"/>
      <c r="C988" s="99"/>
      <c r="D988" s="36">
        <v>2023</v>
      </c>
      <c r="E988" s="5">
        <f t="shared" si="433"/>
        <v>0</v>
      </c>
      <c r="F988" s="13">
        <v>0</v>
      </c>
      <c r="G988" s="13">
        <v>0</v>
      </c>
      <c r="H988" s="13">
        <v>0</v>
      </c>
      <c r="I988" s="13">
        <v>0</v>
      </c>
      <c r="J988" s="89" t="s">
        <v>57</v>
      </c>
      <c r="K988" s="56"/>
      <c r="L988" s="34">
        <v>0</v>
      </c>
      <c r="M988" s="99"/>
      <c r="N988" s="23"/>
      <c r="O988" s="23"/>
    </row>
    <row r="989" spans="1:15" s="3" customFormat="1" ht="15.6" x14ac:dyDescent="0.25">
      <c r="A989" s="120"/>
      <c r="B989" s="99"/>
      <c r="C989" s="99"/>
      <c r="D989" s="36">
        <v>2024</v>
      </c>
      <c r="E989" s="5">
        <f t="shared" si="433"/>
        <v>0</v>
      </c>
      <c r="F989" s="13">
        <v>0</v>
      </c>
      <c r="G989" s="13">
        <v>0</v>
      </c>
      <c r="H989" s="13">
        <v>0</v>
      </c>
      <c r="I989" s="13">
        <v>0</v>
      </c>
      <c r="J989" s="89" t="s">
        <v>57</v>
      </c>
      <c r="K989" s="56"/>
      <c r="L989" s="34">
        <v>0</v>
      </c>
      <c r="M989" s="99"/>
      <c r="N989" s="23"/>
      <c r="O989" s="23"/>
    </row>
    <row r="990" spans="1:15" s="3" customFormat="1" ht="15.6" x14ac:dyDescent="0.25">
      <c r="A990" s="120"/>
      <c r="B990" s="99"/>
      <c r="C990" s="99"/>
      <c r="D990" s="36" t="s">
        <v>33</v>
      </c>
      <c r="E990" s="5">
        <f t="shared" si="433"/>
        <v>0</v>
      </c>
      <c r="F990" s="13">
        <v>0</v>
      </c>
      <c r="G990" s="13">
        <v>0</v>
      </c>
      <c r="H990" s="13">
        <v>0</v>
      </c>
      <c r="I990" s="13">
        <v>0</v>
      </c>
      <c r="J990" s="89" t="s">
        <v>57</v>
      </c>
      <c r="K990" s="56"/>
      <c r="L990" s="34">
        <v>29</v>
      </c>
      <c r="M990" s="99"/>
      <c r="N990" s="23"/>
      <c r="O990" s="23"/>
    </row>
    <row r="991" spans="1:15" s="3" customFormat="1" ht="15.6" x14ac:dyDescent="0.25">
      <c r="A991" s="120"/>
      <c r="B991" s="99"/>
      <c r="C991" s="99"/>
      <c r="D991" s="18" t="s">
        <v>10</v>
      </c>
      <c r="E991" s="5">
        <f>SUM(E984:E990)</f>
        <v>1025005</v>
      </c>
      <c r="F991" s="5">
        <f t="shared" ref="F991:I991" si="434">SUM(F984:F990)</f>
        <v>0</v>
      </c>
      <c r="G991" s="5">
        <f t="shared" si="434"/>
        <v>0</v>
      </c>
      <c r="H991" s="5">
        <f t="shared" si="434"/>
        <v>0</v>
      </c>
      <c r="I991" s="5">
        <f t="shared" si="434"/>
        <v>1025005</v>
      </c>
      <c r="J991" s="35" t="s">
        <v>57</v>
      </c>
      <c r="K991" s="5">
        <f t="shared" ref="K991:L991" si="435">SUM(K984:K990)</f>
        <v>1338935</v>
      </c>
      <c r="L991" s="14">
        <f t="shared" si="435"/>
        <v>80</v>
      </c>
      <c r="M991" s="99"/>
      <c r="N991" s="23"/>
      <c r="O991" s="23"/>
    </row>
    <row r="992" spans="1:15" s="3" customFormat="1" ht="15.6" x14ac:dyDescent="0.25">
      <c r="A992" s="119" t="s">
        <v>229</v>
      </c>
      <c r="B992" s="119"/>
      <c r="C992" s="119"/>
      <c r="D992" s="119"/>
      <c r="E992" s="119"/>
      <c r="F992" s="119"/>
      <c r="G992" s="119"/>
      <c r="H992" s="119"/>
      <c r="I992" s="119"/>
      <c r="J992" s="119"/>
      <c r="K992" s="119"/>
      <c r="L992" s="119"/>
      <c r="M992" s="119"/>
      <c r="N992" s="60"/>
      <c r="O992" s="60"/>
    </row>
    <row r="993" spans="1:15" s="3" customFormat="1" ht="15.6" x14ac:dyDescent="0.25">
      <c r="A993" s="119" t="s">
        <v>228</v>
      </c>
      <c r="B993" s="119"/>
      <c r="C993" s="119"/>
      <c r="D993" s="119"/>
      <c r="E993" s="119"/>
      <c r="F993" s="119"/>
      <c r="G993" s="119"/>
      <c r="H993" s="119"/>
      <c r="I993" s="119"/>
      <c r="J993" s="119"/>
      <c r="K993" s="119"/>
      <c r="L993" s="119"/>
      <c r="M993" s="119"/>
      <c r="N993" s="60"/>
      <c r="O993" s="60"/>
    </row>
    <row r="994" spans="1:15" s="3" customFormat="1" ht="15.6" x14ac:dyDescent="0.25">
      <c r="A994" s="119"/>
      <c r="B994" s="119" t="s">
        <v>54</v>
      </c>
      <c r="C994" s="119"/>
      <c r="D994" s="85">
        <v>2019</v>
      </c>
      <c r="E994" s="10">
        <f>SUM(F994:I994)</f>
        <v>234329.8</v>
      </c>
      <c r="F994" s="10">
        <f t="shared" ref="F994:L1000" si="436">F1003+F1076+F1157</f>
        <v>122751.5</v>
      </c>
      <c r="G994" s="10">
        <f t="shared" si="436"/>
        <v>43213</v>
      </c>
      <c r="H994" s="10">
        <f t="shared" si="436"/>
        <v>0</v>
      </c>
      <c r="I994" s="10">
        <f t="shared" si="436"/>
        <v>68365.299999999988</v>
      </c>
      <c r="J994" s="53" t="s">
        <v>56</v>
      </c>
      <c r="K994" s="10">
        <f t="shared" si="436"/>
        <v>300522.48</v>
      </c>
      <c r="L994" s="9">
        <f t="shared" si="436"/>
        <v>16</v>
      </c>
      <c r="M994" s="123" t="s">
        <v>81</v>
      </c>
    </row>
    <row r="995" spans="1:15" s="3" customFormat="1" ht="15.6" x14ac:dyDescent="0.25">
      <c r="A995" s="119"/>
      <c r="B995" s="119"/>
      <c r="C995" s="119"/>
      <c r="D995" s="85">
        <v>2020</v>
      </c>
      <c r="E995" s="10">
        <f t="shared" ref="E995:E1000" si="437">SUM(F995:I995)</f>
        <v>188785</v>
      </c>
      <c r="F995" s="10">
        <f t="shared" si="436"/>
        <v>109345.2</v>
      </c>
      <c r="G995" s="10">
        <f t="shared" si="436"/>
        <v>47529</v>
      </c>
      <c r="H995" s="10">
        <f t="shared" si="436"/>
        <v>0</v>
      </c>
      <c r="I995" s="10">
        <f t="shared" ref="I995" si="438">I1004+I1077+I1158</f>
        <v>31910.799999999999</v>
      </c>
      <c r="J995" s="53" t="s">
        <v>56</v>
      </c>
      <c r="K995" s="10">
        <f t="shared" si="436"/>
        <v>361300.98</v>
      </c>
      <c r="L995" s="9">
        <f t="shared" si="436"/>
        <v>12</v>
      </c>
      <c r="M995" s="123"/>
    </row>
    <row r="996" spans="1:15" s="3" customFormat="1" ht="15.6" x14ac:dyDescent="0.25">
      <c r="A996" s="119"/>
      <c r="B996" s="119"/>
      <c r="C996" s="119"/>
      <c r="D996" s="85">
        <v>2021</v>
      </c>
      <c r="E996" s="10">
        <f t="shared" si="437"/>
        <v>118254.9</v>
      </c>
      <c r="F996" s="10">
        <f t="shared" si="436"/>
        <v>68440.399999999994</v>
      </c>
      <c r="G996" s="10">
        <f t="shared" si="436"/>
        <v>48306</v>
      </c>
      <c r="H996" s="10">
        <f t="shared" si="436"/>
        <v>0</v>
      </c>
      <c r="I996" s="10">
        <f t="shared" ref="I996" si="439">I1005+I1078+I1159</f>
        <v>1508.5</v>
      </c>
      <c r="J996" s="53" t="s">
        <v>56</v>
      </c>
      <c r="K996" s="10">
        <f t="shared" si="436"/>
        <v>292180</v>
      </c>
      <c r="L996" s="9">
        <f t="shared" si="436"/>
        <v>5</v>
      </c>
      <c r="M996" s="123"/>
    </row>
    <row r="997" spans="1:15" s="3" customFormat="1" ht="15.6" x14ac:dyDescent="0.25">
      <c r="A997" s="119"/>
      <c r="B997" s="119"/>
      <c r="C997" s="119"/>
      <c r="D997" s="85">
        <v>2022</v>
      </c>
      <c r="E997" s="10">
        <f t="shared" si="437"/>
        <v>120573.5</v>
      </c>
      <c r="F997" s="10">
        <f t="shared" si="436"/>
        <v>69745.399999999994</v>
      </c>
      <c r="G997" s="10">
        <f t="shared" si="436"/>
        <v>49444</v>
      </c>
      <c r="H997" s="10">
        <f t="shared" si="436"/>
        <v>0</v>
      </c>
      <c r="I997" s="10">
        <f t="shared" ref="I997" si="440">I1006+I1079+I1160</f>
        <v>1384.1</v>
      </c>
      <c r="J997" s="53" t="s">
        <v>56</v>
      </c>
      <c r="K997" s="10">
        <f t="shared" si="436"/>
        <v>332308</v>
      </c>
      <c r="L997" s="9">
        <f t="shared" si="436"/>
        <v>4</v>
      </c>
      <c r="M997" s="123"/>
    </row>
    <row r="998" spans="1:15" s="3" customFormat="1" ht="15.6" x14ac:dyDescent="0.25">
      <c r="A998" s="119"/>
      <c r="B998" s="119"/>
      <c r="C998" s="119"/>
      <c r="D998" s="85">
        <v>2023</v>
      </c>
      <c r="E998" s="10">
        <f t="shared" si="437"/>
        <v>121981.4</v>
      </c>
      <c r="F998" s="10">
        <f t="shared" si="436"/>
        <v>71088.799999999988</v>
      </c>
      <c r="G998" s="10">
        <f t="shared" si="436"/>
        <v>50392.6</v>
      </c>
      <c r="H998" s="10">
        <f t="shared" si="436"/>
        <v>0</v>
      </c>
      <c r="I998" s="10">
        <f t="shared" ref="I998" si="441">I1007+I1080+I1161</f>
        <v>500</v>
      </c>
      <c r="J998" s="53" t="s">
        <v>56</v>
      </c>
      <c r="K998" s="10">
        <f t="shared" si="436"/>
        <v>349862</v>
      </c>
      <c r="L998" s="9">
        <f t="shared" si="436"/>
        <v>0</v>
      </c>
      <c r="M998" s="123"/>
    </row>
    <row r="999" spans="1:15" s="3" customFormat="1" ht="15.6" x14ac:dyDescent="0.25">
      <c r="A999" s="119"/>
      <c r="B999" s="119"/>
      <c r="C999" s="119"/>
      <c r="D999" s="85">
        <v>2024</v>
      </c>
      <c r="E999" s="10">
        <f t="shared" si="437"/>
        <v>123829.30000000002</v>
      </c>
      <c r="F999" s="10">
        <f t="shared" si="436"/>
        <v>72469.200000000012</v>
      </c>
      <c r="G999" s="10">
        <f t="shared" si="436"/>
        <v>51360.1</v>
      </c>
      <c r="H999" s="10">
        <f t="shared" si="436"/>
        <v>0</v>
      </c>
      <c r="I999" s="10">
        <f t="shared" ref="I999" si="442">I1008+I1081+I1162</f>
        <v>0</v>
      </c>
      <c r="J999" s="53" t="s">
        <v>56</v>
      </c>
      <c r="K999" s="10">
        <f t="shared" si="436"/>
        <v>71558</v>
      </c>
      <c r="L999" s="9">
        <f t="shared" si="436"/>
        <v>0</v>
      </c>
      <c r="M999" s="123"/>
    </row>
    <row r="1000" spans="1:15" s="3" customFormat="1" ht="16.5" customHeight="1" x14ac:dyDescent="0.25">
      <c r="A1000" s="119"/>
      <c r="B1000" s="119"/>
      <c r="C1000" s="119"/>
      <c r="D1000" s="85" t="s">
        <v>33</v>
      </c>
      <c r="E1000" s="10">
        <f t="shared" si="437"/>
        <v>799090</v>
      </c>
      <c r="F1000" s="10">
        <f t="shared" si="436"/>
        <v>471500</v>
      </c>
      <c r="G1000" s="10">
        <f t="shared" si="436"/>
        <v>320684.3</v>
      </c>
      <c r="H1000" s="10">
        <f t="shared" si="436"/>
        <v>0</v>
      </c>
      <c r="I1000" s="10">
        <f t="shared" ref="I1000" si="443">I1009+I1082+I1163</f>
        <v>6905.7</v>
      </c>
      <c r="J1000" s="53" t="s">
        <v>56</v>
      </c>
      <c r="K1000" s="10">
        <f t="shared" si="436"/>
        <v>1451922</v>
      </c>
      <c r="L1000" s="9">
        <f t="shared" si="436"/>
        <v>0</v>
      </c>
      <c r="M1000" s="123"/>
    </row>
    <row r="1001" spans="1:15" s="3" customFormat="1" ht="51" customHeight="1" x14ac:dyDescent="0.25">
      <c r="A1001" s="119"/>
      <c r="B1001" s="119"/>
      <c r="C1001" s="119"/>
      <c r="D1001" s="85" t="s">
        <v>10</v>
      </c>
      <c r="E1001" s="10">
        <f>SUM(E994:E1000)</f>
        <v>1706843.9</v>
      </c>
      <c r="F1001" s="10">
        <f t="shared" ref="F1001:L1001" si="444">SUM(F994:F1000)</f>
        <v>985340.5</v>
      </c>
      <c r="G1001" s="10">
        <f t="shared" si="444"/>
        <v>610929</v>
      </c>
      <c r="H1001" s="10">
        <f t="shared" si="444"/>
        <v>0</v>
      </c>
      <c r="I1001" s="10">
        <f t="shared" si="444"/>
        <v>110574.39999999999</v>
      </c>
      <c r="J1001" s="53" t="s">
        <v>56</v>
      </c>
      <c r="K1001" s="10">
        <f t="shared" si="444"/>
        <v>3159653.46</v>
      </c>
      <c r="L1001" s="9">
        <f t="shared" si="444"/>
        <v>37</v>
      </c>
      <c r="M1001" s="123"/>
    </row>
    <row r="1002" spans="1:15" s="3" customFormat="1" ht="18" customHeight="1" x14ac:dyDescent="0.25">
      <c r="A1002" s="111" t="s">
        <v>26</v>
      </c>
      <c r="B1002" s="112"/>
      <c r="C1002" s="112"/>
      <c r="D1002" s="112"/>
      <c r="E1002" s="112"/>
      <c r="F1002" s="112"/>
      <c r="G1002" s="112"/>
      <c r="H1002" s="112"/>
      <c r="I1002" s="112"/>
      <c r="J1002" s="112"/>
      <c r="K1002" s="112"/>
      <c r="L1002" s="112"/>
      <c r="M1002" s="112"/>
    </row>
    <row r="1003" spans="1:15" s="3" customFormat="1" ht="15.75" customHeight="1" x14ac:dyDescent="0.25">
      <c r="A1003" s="104"/>
      <c r="B1003" s="104" t="s">
        <v>55</v>
      </c>
      <c r="C1003" s="110"/>
      <c r="D1003" s="37">
        <v>2019</v>
      </c>
      <c r="E1003" s="32">
        <f>SUM(F1003:I1003)</f>
        <v>146684</v>
      </c>
      <c r="F1003" s="32">
        <f>F1011+F1019+F1027+F1035+F1043+F1051+F1059+F1067</f>
        <v>85758</v>
      </c>
      <c r="G1003" s="32">
        <f>G1011+G1019+G1035+G1043+G1059+G1067</f>
        <v>36406</v>
      </c>
      <c r="H1003" s="32">
        <f>H1011+H1019+H1035+H1043+H1059+H1067</f>
        <v>0</v>
      </c>
      <c r="I1003" s="32">
        <f>I1011+I1019+I1027+I1035+I1043+I1051+I1059+I1067</f>
        <v>24520</v>
      </c>
      <c r="J1003" s="70" t="s">
        <v>57</v>
      </c>
      <c r="K1003" s="32">
        <f>K1011+K1019+K1027+K1035+K1043+K1051+K1059+K1067</f>
        <v>237462</v>
      </c>
      <c r="L1003" s="33">
        <v>4</v>
      </c>
      <c r="M1003" s="94" t="s">
        <v>34</v>
      </c>
    </row>
    <row r="1004" spans="1:15" s="3" customFormat="1" ht="15.6" x14ac:dyDescent="0.25">
      <c r="A1004" s="104"/>
      <c r="B1004" s="104"/>
      <c r="C1004" s="110"/>
      <c r="D1004" s="37">
        <v>2020</v>
      </c>
      <c r="E1004" s="32">
        <f t="shared" ref="E1004:E1009" si="445">SUM(F1004:I1004)</f>
        <v>145969</v>
      </c>
      <c r="F1004" s="32">
        <f t="shared" ref="F1004:F1010" si="446">F1012+F1020+F1028+F1036+F1044+F1052+F1060+F1068</f>
        <v>88694</v>
      </c>
      <c r="G1004" s="32">
        <f>G1012+G1020+G1036+G1044+G1060+G1068</f>
        <v>40625</v>
      </c>
      <c r="H1004" s="32">
        <f t="shared" ref="H1004:H1010" si="447">H1012+H1020+H1036+H1044+H1060+H1068</f>
        <v>0</v>
      </c>
      <c r="I1004" s="32">
        <f t="shared" ref="I1004:I1010" si="448">I1012+I1020+I1028+I1036+I1044+I1052+I1060+I1068</f>
        <v>16650</v>
      </c>
      <c r="J1004" s="70" t="s">
        <v>57</v>
      </c>
      <c r="K1004" s="32">
        <f t="shared" ref="K1004:K1010" si="449">K1012+K1020+K1028+K1036+K1044+K1052+K1060+K1068</f>
        <v>256717</v>
      </c>
      <c r="L1004" s="33">
        <f t="shared" ref="L1004:L1010" si="450">L1012+L1020+L1036+L1044+L1060+L1068</f>
        <v>1</v>
      </c>
      <c r="M1004" s="94"/>
    </row>
    <row r="1005" spans="1:15" s="3" customFormat="1" ht="15.6" x14ac:dyDescent="0.25">
      <c r="A1005" s="104"/>
      <c r="B1005" s="104"/>
      <c r="C1005" s="110"/>
      <c r="D1005" s="37">
        <v>2021</v>
      </c>
      <c r="E1005" s="32">
        <f t="shared" si="445"/>
        <v>101499</v>
      </c>
      <c r="F1005" s="32">
        <f t="shared" si="446"/>
        <v>59694</v>
      </c>
      <c r="G1005" s="32">
        <f t="shared" ref="G1005:G1010" si="451">G1013+G1021+G1037+G1045+G1061+G1069</f>
        <v>41305</v>
      </c>
      <c r="H1005" s="32">
        <f t="shared" si="447"/>
        <v>0</v>
      </c>
      <c r="I1005" s="32">
        <f t="shared" si="448"/>
        <v>500</v>
      </c>
      <c r="J1005" s="70" t="s">
        <v>57</v>
      </c>
      <c r="K1005" s="32">
        <f t="shared" si="449"/>
        <v>182202</v>
      </c>
      <c r="L1005" s="33">
        <f t="shared" si="450"/>
        <v>0</v>
      </c>
      <c r="M1005" s="94"/>
    </row>
    <row r="1006" spans="1:15" s="3" customFormat="1" ht="15.6" x14ac:dyDescent="0.25">
      <c r="A1006" s="104"/>
      <c r="B1006" s="104"/>
      <c r="C1006" s="110"/>
      <c r="D1006" s="37">
        <v>2022</v>
      </c>
      <c r="E1006" s="32">
        <f t="shared" si="445"/>
        <v>104086</v>
      </c>
      <c r="F1006" s="32">
        <f t="shared" si="446"/>
        <v>61243</v>
      </c>
      <c r="G1006" s="32">
        <f t="shared" si="451"/>
        <v>42343</v>
      </c>
      <c r="H1006" s="32">
        <f t="shared" si="447"/>
        <v>0</v>
      </c>
      <c r="I1006" s="32">
        <f t="shared" si="448"/>
        <v>500</v>
      </c>
      <c r="J1006" s="70" t="s">
        <v>57</v>
      </c>
      <c r="K1006" s="32">
        <f t="shared" si="449"/>
        <v>185852</v>
      </c>
      <c r="L1006" s="33">
        <f t="shared" si="450"/>
        <v>0</v>
      </c>
      <c r="M1006" s="94"/>
    </row>
    <row r="1007" spans="1:15" s="3" customFormat="1" ht="15.6" x14ac:dyDescent="0.25">
      <c r="A1007" s="104"/>
      <c r="B1007" s="104"/>
      <c r="C1007" s="110"/>
      <c r="D1007" s="37">
        <v>2023</v>
      </c>
      <c r="E1007" s="32">
        <f t="shared" si="445"/>
        <v>106157.4</v>
      </c>
      <c r="F1007" s="32">
        <f t="shared" si="446"/>
        <v>62467.799999999996</v>
      </c>
      <c r="G1007" s="32">
        <f t="shared" si="451"/>
        <v>43189.599999999999</v>
      </c>
      <c r="H1007" s="32">
        <f t="shared" si="447"/>
        <v>0</v>
      </c>
      <c r="I1007" s="32">
        <f t="shared" si="448"/>
        <v>500</v>
      </c>
      <c r="J1007" s="70" t="s">
        <v>57</v>
      </c>
      <c r="K1007" s="32">
        <f t="shared" si="449"/>
        <v>189569</v>
      </c>
      <c r="L1007" s="33">
        <f t="shared" si="450"/>
        <v>0</v>
      </c>
      <c r="M1007" s="94"/>
    </row>
    <row r="1008" spans="1:15" s="3" customFormat="1" ht="15.6" x14ac:dyDescent="0.25">
      <c r="A1008" s="104"/>
      <c r="B1008" s="104"/>
      <c r="C1008" s="110"/>
      <c r="D1008" s="37">
        <v>2024</v>
      </c>
      <c r="E1008" s="32">
        <f t="shared" si="445"/>
        <v>107769.3</v>
      </c>
      <c r="F1008" s="32">
        <f t="shared" si="446"/>
        <v>63716.200000000004</v>
      </c>
      <c r="G1008" s="32">
        <f t="shared" si="451"/>
        <v>44053.1</v>
      </c>
      <c r="H1008" s="32">
        <f t="shared" si="447"/>
        <v>0</v>
      </c>
      <c r="I1008" s="32">
        <f t="shared" si="448"/>
        <v>0</v>
      </c>
      <c r="J1008" s="70" t="s">
        <v>57</v>
      </c>
      <c r="K1008" s="32">
        <f t="shared" si="449"/>
        <v>36460</v>
      </c>
      <c r="L1008" s="33">
        <f t="shared" si="450"/>
        <v>0</v>
      </c>
      <c r="M1008" s="94"/>
    </row>
    <row r="1009" spans="1:13" s="3" customFormat="1" ht="20.399999999999999" customHeight="1" x14ac:dyDescent="0.25">
      <c r="A1009" s="104"/>
      <c r="B1009" s="104"/>
      <c r="C1009" s="110"/>
      <c r="D1009" s="37" t="s">
        <v>33</v>
      </c>
      <c r="E1009" s="32">
        <f t="shared" si="445"/>
        <v>704868.3</v>
      </c>
      <c r="F1009" s="32">
        <f t="shared" si="446"/>
        <v>418203</v>
      </c>
      <c r="G1009" s="32">
        <f t="shared" si="451"/>
        <v>286665.3</v>
      </c>
      <c r="H1009" s="32">
        <f t="shared" si="447"/>
        <v>0</v>
      </c>
      <c r="I1009" s="32">
        <f t="shared" si="448"/>
        <v>0</v>
      </c>
      <c r="J1009" s="70" t="s">
        <v>57</v>
      </c>
      <c r="K1009" s="32">
        <f t="shared" si="449"/>
        <v>1188136</v>
      </c>
      <c r="L1009" s="33">
        <f t="shared" si="450"/>
        <v>0</v>
      </c>
      <c r="M1009" s="94"/>
    </row>
    <row r="1010" spans="1:13" s="3" customFormat="1" ht="17.25" customHeight="1" x14ac:dyDescent="0.25">
      <c r="A1010" s="104"/>
      <c r="B1010" s="104"/>
      <c r="C1010" s="110"/>
      <c r="D1010" s="37" t="s">
        <v>10</v>
      </c>
      <c r="E1010" s="32">
        <f>SUM(E1003:E1009)</f>
        <v>1417033</v>
      </c>
      <c r="F1010" s="32">
        <f t="shared" si="446"/>
        <v>839776</v>
      </c>
      <c r="G1010" s="32">
        <f t="shared" si="451"/>
        <v>534587</v>
      </c>
      <c r="H1010" s="32">
        <f t="shared" si="447"/>
        <v>0</v>
      </c>
      <c r="I1010" s="32">
        <f t="shared" si="448"/>
        <v>42670</v>
      </c>
      <c r="J1010" s="70" t="s">
        <v>57</v>
      </c>
      <c r="K1010" s="32">
        <f t="shared" si="449"/>
        <v>2276398</v>
      </c>
      <c r="L1010" s="33">
        <f t="shared" si="450"/>
        <v>5</v>
      </c>
      <c r="M1010" s="94"/>
    </row>
    <row r="1011" spans="1:13" s="3" customFormat="1" ht="19.2" customHeight="1" x14ac:dyDescent="0.25">
      <c r="A1011" s="108">
        <v>1</v>
      </c>
      <c r="B1011" s="96" t="s">
        <v>53</v>
      </c>
      <c r="C1011" s="106" t="s">
        <v>339</v>
      </c>
      <c r="D1011" s="90">
        <v>2019</v>
      </c>
      <c r="E1011" s="71">
        <f>SUM(F1011:I1011)</f>
        <v>116396</v>
      </c>
      <c r="F1011" s="51">
        <v>68380</v>
      </c>
      <c r="G1011" s="51">
        <v>35906</v>
      </c>
      <c r="H1011" s="51">
        <v>0</v>
      </c>
      <c r="I1011" s="51">
        <v>12110</v>
      </c>
      <c r="J1011" s="62" t="s">
        <v>303</v>
      </c>
      <c r="K1011" s="51">
        <v>159225</v>
      </c>
      <c r="L1011" s="90">
        <v>3</v>
      </c>
      <c r="M1011" s="107" t="s">
        <v>34</v>
      </c>
    </row>
    <row r="1012" spans="1:13" s="3" customFormat="1" ht="19.2" customHeight="1" x14ac:dyDescent="0.25">
      <c r="A1012" s="108"/>
      <c r="B1012" s="96"/>
      <c r="C1012" s="106"/>
      <c r="D1012" s="90">
        <v>2020</v>
      </c>
      <c r="E1012" s="71">
        <f t="shared" ref="E1012:E1017" si="452">SUM(F1012:I1012)</f>
        <v>121116</v>
      </c>
      <c r="F1012" s="51">
        <v>72866</v>
      </c>
      <c r="G1012" s="51">
        <v>40125</v>
      </c>
      <c r="H1012" s="51">
        <v>0</v>
      </c>
      <c r="I1012" s="51">
        <v>8125</v>
      </c>
      <c r="J1012" s="62" t="s">
        <v>304</v>
      </c>
      <c r="K1012" s="51">
        <v>164291</v>
      </c>
      <c r="L1012" s="90">
        <v>1</v>
      </c>
      <c r="M1012" s="107"/>
    </row>
    <row r="1013" spans="1:13" s="3" customFormat="1" ht="19.2" customHeight="1" x14ac:dyDescent="0.25">
      <c r="A1013" s="108"/>
      <c r="B1013" s="96"/>
      <c r="C1013" s="106"/>
      <c r="D1013" s="90">
        <v>2021</v>
      </c>
      <c r="E1013" s="71">
        <f t="shared" si="452"/>
        <v>100313</v>
      </c>
      <c r="F1013" s="51">
        <v>59184</v>
      </c>
      <c r="G1013" s="51">
        <v>41129</v>
      </c>
      <c r="H1013" s="51">
        <v>0</v>
      </c>
      <c r="I1013" s="51">
        <v>0</v>
      </c>
      <c r="J1013" s="62" t="s">
        <v>305</v>
      </c>
      <c r="K1013" s="51">
        <v>164309</v>
      </c>
      <c r="L1013" s="90">
        <f>L1039</f>
        <v>0</v>
      </c>
      <c r="M1013" s="107"/>
    </row>
    <row r="1014" spans="1:13" s="3" customFormat="1" ht="19.2" customHeight="1" x14ac:dyDescent="0.25">
      <c r="A1014" s="108"/>
      <c r="B1014" s="96"/>
      <c r="C1014" s="106"/>
      <c r="D1014" s="90">
        <v>2022</v>
      </c>
      <c r="E1014" s="71">
        <f t="shared" si="452"/>
        <v>102760</v>
      </c>
      <c r="F1014" s="51">
        <v>60628</v>
      </c>
      <c r="G1014" s="51">
        <v>42132</v>
      </c>
      <c r="H1014" s="51">
        <v>0</v>
      </c>
      <c r="I1014" s="51">
        <v>0</v>
      </c>
      <c r="J1014" s="62" t="s">
        <v>306</v>
      </c>
      <c r="K1014" s="51">
        <v>167595</v>
      </c>
      <c r="L1014" s="90">
        <f>L1040</f>
        <v>0</v>
      </c>
      <c r="M1014" s="107"/>
    </row>
    <row r="1015" spans="1:13" s="3" customFormat="1" ht="19.2" customHeight="1" x14ac:dyDescent="0.25">
      <c r="A1015" s="108"/>
      <c r="B1015" s="96"/>
      <c r="C1015" s="106"/>
      <c r="D1015" s="90">
        <v>2023</v>
      </c>
      <c r="E1015" s="71">
        <f t="shared" si="452"/>
        <v>104815.2</v>
      </c>
      <c r="F1015" s="51">
        <v>61840.6</v>
      </c>
      <c r="G1015" s="51">
        <v>42974.6</v>
      </c>
      <c r="H1015" s="51">
        <v>0</v>
      </c>
      <c r="I1015" s="51">
        <v>0</v>
      </c>
      <c r="J1015" s="62" t="s">
        <v>307</v>
      </c>
      <c r="K1015" s="51">
        <v>170947</v>
      </c>
      <c r="L1015" s="90">
        <f t="shared" ref="L1015" si="453">L1041</f>
        <v>0</v>
      </c>
      <c r="M1015" s="107"/>
    </row>
    <row r="1016" spans="1:13" s="3" customFormat="1" ht="19.2" customHeight="1" x14ac:dyDescent="0.25">
      <c r="A1016" s="108"/>
      <c r="B1016" s="96"/>
      <c r="C1016" s="106"/>
      <c r="D1016" s="90">
        <v>2024</v>
      </c>
      <c r="E1016" s="71">
        <f t="shared" si="452"/>
        <v>106911.5</v>
      </c>
      <c r="F1016" s="51">
        <v>63077.4</v>
      </c>
      <c r="G1016" s="51">
        <v>43834.1</v>
      </c>
      <c r="H1016" s="51">
        <v>0</v>
      </c>
      <c r="I1016" s="51">
        <v>0</v>
      </c>
      <c r="J1016" s="62" t="s">
        <v>308</v>
      </c>
      <c r="K1016" s="51">
        <v>17466</v>
      </c>
      <c r="L1016" s="90">
        <v>0</v>
      </c>
      <c r="M1016" s="107"/>
    </row>
    <row r="1017" spans="1:13" s="3" customFormat="1" ht="19.2" customHeight="1" x14ac:dyDescent="0.25">
      <c r="A1017" s="108"/>
      <c r="B1017" s="96"/>
      <c r="C1017" s="106"/>
      <c r="D1017" s="90" t="s">
        <v>33</v>
      </c>
      <c r="E1017" s="71">
        <f t="shared" si="452"/>
        <v>690051.3</v>
      </c>
      <c r="F1017" s="51">
        <v>407131</v>
      </c>
      <c r="G1017" s="51">
        <v>282920.3</v>
      </c>
      <c r="H1017" s="51">
        <v>0</v>
      </c>
      <c r="I1017" s="51">
        <v>0</v>
      </c>
      <c r="J1017" s="62" t="s">
        <v>309</v>
      </c>
      <c r="K1017" s="51">
        <v>1071983</v>
      </c>
      <c r="L1017" s="90">
        <v>0</v>
      </c>
      <c r="M1017" s="107"/>
    </row>
    <row r="1018" spans="1:13" s="3" customFormat="1" ht="33.75" customHeight="1" x14ac:dyDescent="0.25">
      <c r="A1018" s="108"/>
      <c r="B1018" s="96"/>
      <c r="C1018" s="106"/>
      <c r="D1018" s="69" t="s">
        <v>10</v>
      </c>
      <c r="E1018" s="71">
        <f>SUM(E1011:E1017)</f>
        <v>1342363</v>
      </c>
      <c r="F1018" s="71">
        <f t="shared" ref="F1018:L1018" si="454">SUM(F1011:F1017)</f>
        <v>793107</v>
      </c>
      <c r="G1018" s="71">
        <f t="shared" si="454"/>
        <v>529021</v>
      </c>
      <c r="H1018" s="71">
        <f t="shared" si="454"/>
        <v>0</v>
      </c>
      <c r="I1018" s="71">
        <f t="shared" si="454"/>
        <v>20235</v>
      </c>
      <c r="J1018" s="63" t="s">
        <v>346</v>
      </c>
      <c r="K1018" s="71">
        <f t="shared" si="454"/>
        <v>1915816</v>
      </c>
      <c r="L1018" s="71">
        <f t="shared" si="454"/>
        <v>4</v>
      </c>
      <c r="M1018" s="107"/>
    </row>
    <row r="1019" spans="1:13" s="3" customFormat="1" ht="18.600000000000001" customHeight="1" x14ac:dyDescent="0.25">
      <c r="A1019" s="108">
        <v>2</v>
      </c>
      <c r="B1019" s="96" t="s">
        <v>242</v>
      </c>
      <c r="C1019" s="109" t="s">
        <v>340</v>
      </c>
      <c r="D1019" s="36">
        <v>2019</v>
      </c>
      <c r="E1019" s="71">
        <f>SUM(F1019:I1019)</f>
        <v>18220</v>
      </c>
      <c r="F1019" s="31">
        <v>9110</v>
      </c>
      <c r="G1019" s="31">
        <v>0</v>
      </c>
      <c r="H1019" s="31">
        <v>0</v>
      </c>
      <c r="I1019" s="31">
        <v>9110</v>
      </c>
      <c r="J1019" s="62" t="s">
        <v>310</v>
      </c>
      <c r="K1019" s="31">
        <v>37997</v>
      </c>
      <c r="L1019" s="36">
        <v>0</v>
      </c>
      <c r="M1019" s="107" t="s">
        <v>12</v>
      </c>
    </row>
    <row r="1020" spans="1:13" s="3" customFormat="1" ht="21" customHeight="1" x14ac:dyDescent="0.25">
      <c r="A1020" s="108"/>
      <c r="B1020" s="96"/>
      <c r="C1020" s="109"/>
      <c r="D1020" s="36">
        <v>2020</v>
      </c>
      <c r="E1020" s="71">
        <f t="shared" ref="E1020:E1025" si="455">SUM(F1020:I1020)</f>
        <v>6250</v>
      </c>
      <c r="F1020" s="31">
        <v>3125</v>
      </c>
      <c r="G1020" s="31">
        <v>0</v>
      </c>
      <c r="H1020" s="31">
        <v>0</v>
      </c>
      <c r="I1020" s="31">
        <v>3125</v>
      </c>
      <c r="J1020" s="62" t="s">
        <v>311</v>
      </c>
      <c r="K1020" s="31">
        <v>37604</v>
      </c>
      <c r="L1020" s="36">
        <v>0</v>
      </c>
      <c r="M1020" s="107"/>
    </row>
    <row r="1021" spans="1:13" s="3" customFormat="1" ht="16.95" customHeight="1" x14ac:dyDescent="0.25">
      <c r="A1021" s="108"/>
      <c r="B1021" s="96"/>
      <c r="C1021" s="109"/>
      <c r="D1021" s="36">
        <v>2021</v>
      </c>
      <c r="E1021" s="71">
        <f t="shared" si="455"/>
        <v>0</v>
      </c>
      <c r="F1021" s="31">
        <v>0</v>
      </c>
      <c r="G1021" s="31">
        <v>0</v>
      </c>
      <c r="H1021" s="31">
        <v>0</v>
      </c>
      <c r="I1021" s="31">
        <v>0</v>
      </c>
      <c r="J1021" s="62">
        <v>0</v>
      </c>
      <c r="K1021" s="31">
        <v>0</v>
      </c>
      <c r="L1021" s="36">
        <v>0</v>
      </c>
      <c r="M1021" s="107"/>
    </row>
    <row r="1022" spans="1:13" s="3" customFormat="1" ht="17.399999999999999" customHeight="1" x14ac:dyDescent="0.25">
      <c r="A1022" s="108"/>
      <c r="B1022" s="96"/>
      <c r="C1022" s="109"/>
      <c r="D1022" s="36">
        <v>2022</v>
      </c>
      <c r="E1022" s="71">
        <f t="shared" si="455"/>
        <v>0</v>
      </c>
      <c r="F1022" s="31">
        <v>0</v>
      </c>
      <c r="G1022" s="31">
        <v>0</v>
      </c>
      <c r="H1022" s="31">
        <v>0</v>
      </c>
      <c r="I1022" s="31">
        <v>0</v>
      </c>
      <c r="J1022" s="62">
        <v>0</v>
      </c>
      <c r="K1022" s="31">
        <v>0</v>
      </c>
      <c r="L1022" s="36">
        <v>0</v>
      </c>
      <c r="M1022" s="107"/>
    </row>
    <row r="1023" spans="1:13" s="3" customFormat="1" ht="18" customHeight="1" x14ac:dyDescent="0.25">
      <c r="A1023" s="108"/>
      <c r="B1023" s="96"/>
      <c r="C1023" s="109"/>
      <c r="D1023" s="36">
        <v>2023</v>
      </c>
      <c r="E1023" s="71">
        <f t="shared" si="455"/>
        <v>0</v>
      </c>
      <c r="F1023" s="31">
        <v>0</v>
      </c>
      <c r="G1023" s="31">
        <v>0</v>
      </c>
      <c r="H1023" s="31">
        <v>0</v>
      </c>
      <c r="I1023" s="31">
        <v>0</v>
      </c>
      <c r="J1023" s="62">
        <v>0</v>
      </c>
      <c r="K1023" s="31">
        <v>0</v>
      </c>
      <c r="L1023" s="36">
        <v>0</v>
      </c>
      <c r="M1023" s="107"/>
    </row>
    <row r="1024" spans="1:13" s="3" customFormat="1" ht="19.2" customHeight="1" x14ac:dyDescent="0.25">
      <c r="A1024" s="108"/>
      <c r="B1024" s="96"/>
      <c r="C1024" s="109"/>
      <c r="D1024" s="36">
        <v>2024</v>
      </c>
      <c r="E1024" s="71">
        <f t="shared" si="455"/>
        <v>0</v>
      </c>
      <c r="F1024" s="31">
        <v>0</v>
      </c>
      <c r="G1024" s="31">
        <v>0</v>
      </c>
      <c r="H1024" s="31">
        <v>0</v>
      </c>
      <c r="I1024" s="31">
        <v>0</v>
      </c>
      <c r="J1024" s="62">
        <v>0</v>
      </c>
      <c r="K1024" s="31">
        <v>0</v>
      </c>
      <c r="L1024" s="36">
        <v>0</v>
      </c>
      <c r="M1024" s="107"/>
    </row>
    <row r="1025" spans="1:13" s="3" customFormat="1" ht="21" customHeight="1" x14ac:dyDescent="0.25">
      <c r="A1025" s="108"/>
      <c r="B1025" s="96"/>
      <c r="C1025" s="109"/>
      <c r="D1025" s="36" t="s">
        <v>33</v>
      </c>
      <c r="E1025" s="71">
        <f t="shared" si="455"/>
        <v>0</v>
      </c>
      <c r="F1025" s="31">
        <v>0</v>
      </c>
      <c r="G1025" s="31">
        <v>0</v>
      </c>
      <c r="H1025" s="31">
        <v>0</v>
      </c>
      <c r="I1025" s="31">
        <v>0</v>
      </c>
      <c r="J1025" s="62">
        <v>0</v>
      </c>
      <c r="K1025" s="31">
        <v>0</v>
      </c>
      <c r="L1025" s="36">
        <v>0</v>
      </c>
      <c r="M1025" s="107"/>
    </row>
    <row r="1026" spans="1:13" s="3" customFormat="1" ht="32.4" customHeight="1" x14ac:dyDescent="0.25">
      <c r="A1026" s="108"/>
      <c r="B1026" s="96"/>
      <c r="C1026" s="109"/>
      <c r="D1026" s="18" t="s">
        <v>10</v>
      </c>
      <c r="E1026" s="71">
        <f>SUM(E1019:E1025)</f>
        <v>24470</v>
      </c>
      <c r="F1026" s="71">
        <f t="shared" ref="F1026:L1026" si="456">SUM(F1019:F1025)</f>
        <v>12235</v>
      </c>
      <c r="G1026" s="71">
        <f t="shared" si="456"/>
        <v>0</v>
      </c>
      <c r="H1026" s="71">
        <f t="shared" si="456"/>
        <v>0</v>
      </c>
      <c r="I1026" s="71">
        <f t="shared" si="456"/>
        <v>12235</v>
      </c>
      <c r="J1026" s="63" t="s">
        <v>345</v>
      </c>
      <c r="K1026" s="71">
        <f t="shared" si="456"/>
        <v>75601</v>
      </c>
      <c r="L1026" s="71">
        <f t="shared" si="456"/>
        <v>0</v>
      </c>
      <c r="M1026" s="107"/>
    </row>
    <row r="1027" spans="1:13" s="3" customFormat="1" ht="19.95" customHeight="1" x14ac:dyDescent="0.3">
      <c r="A1027" s="95">
        <v>3</v>
      </c>
      <c r="B1027" s="96" t="s">
        <v>76</v>
      </c>
      <c r="C1027" s="109" t="s">
        <v>339</v>
      </c>
      <c r="D1027" s="36">
        <v>2019</v>
      </c>
      <c r="E1027" s="71">
        <f>SUM(F1027:I1027)</f>
        <v>10600</v>
      </c>
      <c r="F1027" s="72">
        <v>7600</v>
      </c>
      <c r="G1027" s="72">
        <v>0</v>
      </c>
      <c r="H1027" s="72">
        <v>0</v>
      </c>
      <c r="I1027" s="72">
        <v>3000</v>
      </c>
      <c r="J1027" s="72" t="s">
        <v>312</v>
      </c>
      <c r="K1027" s="72">
        <v>10164</v>
      </c>
      <c r="L1027" s="73">
        <v>2</v>
      </c>
      <c r="M1027" s="100" t="s">
        <v>31</v>
      </c>
    </row>
    <row r="1028" spans="1:13" s="3" customFormat="1" ht="19.95" customHeight="1" x14ac:dyDescent="0.3">
      <c r="A1028" s="95"/>
      <c r="B1028" s="96"/>
      <c r="C1028" s="109"/>
      <c r="D1028" s="36">
        <v>2020</v>
      </c>
      <c r="E1028" s="71">
        <f t="shared" ref="E1028:E1033" si="457">SUM(F1028:I1028)</f>
        <v>17000</v>
      </c>
      <c r="F1028" s="72">
        <v>12000</v>
      </c>
      <c r="G1028" s="72">
        <v>0</v>
      </c>
      <c r="H1028" s="72">
        <v>0</v>
      </c>
      <c r="I1028" s="72">
        <v>5000</v>
      </c>
      <c r="J1028" s="72" t="s">
        <v>247</v>
      </c>
      <c r="K1028" s="72">
        <v>14048</v>
      </c>
      <c r="L1028" s="73">
        <v>1</v>
      </c>
      <c r="M1028" s="100"/>
    </row>
    <row r="1029" spans="1:13" s="3" customFormat="1" ht="19.95" customHeight="1" x14ac:dyDescent="0.25">
      <c r="A1029" s="95"/>
      <c r="B1029" s="96"/>
      <c r="C1029" s="109"/>
      <c r="D1029" s="61">
        <v>2021</v>
      </c>
      <c r="E1029" s="71">
        <f t="shared" si="457"/>
        <v>0</v>
      </c>
      <c r="F1029" s="62">
        <v>0</v>
      </c>
      <c r="G1029" s="62">
        <v>0</v>
      </c>
      <c r="H1029" s="62">
        <v>0</v>
      </c>
      <c r="I1029" s="62">
        <v>0</v>
      </c>
      <c r="J1029" s="62">
        <v>0</v>
      </c>
      <c r="K1029" s="62">
        <v>0</v>
      </c>
      <c r="L1029" s="88">
        <v>0</v>
      </c>
      <c r="M1029" s="100"/>
    </row>
    <row r="1030" spans="1:13" s="3" customFormat="1" ht="19.95" customHeight="1" x14ac:dyDescent="0.25">
      <c r="A1030" s="95"/>
      <c r="B1030" s="96"/>
      <c r="C1030" s="109"/>
      <c r="D1030" s="61">
        <v>2022</v>
      </c>
      <c r="E1030" s="71">
        <f t="shared" si="457"/>
        <v>0</v>
      </c>
      <c r="F1030" s="62">
        <v>0</v>
      </c>
      <c r="G1030" s="62">
        <v>0</v>
      </c>
      <c r="H1030" s="62">
        <v>0</v>
      </c>
      <c r="I1030" s="62">
        <v>0</v>
      </c>
      <c r="J1030" s="62">
        <v>0</v>
      </c>
      <c r="K1030" s="62">
        <v>0</v>
      </c>
      <c r="L1030" s="88">
        <v>0</v>
      </c>
      <c r="M1030" s="100"/>
    </row>
    <row r="1031" spans="1:13" s="3" customFormat="1" ht="19.95" customHeight="1" x14ac:dyDescent="0.25">
      <c r="A1031" s="95"/>
      <c r="B1031" s="96"/>
      <c r="C1031" s="109"/>
      <c r="D1031" s="61">
        <v>2023</v>
      </c>
      <c r="E1031" s="71">
        <f t="shared" si="457"/>
        <v>0</v>
      </c>
      <c r="F1031" s="62">
        <v>0</v>
      </c>
      <c r="G1031" s="62">
        <v>0</v>
      </c>
      <c r="H1031" s="62">
        <v>0</v>
      </c>
      <c r="I1031" s="62">
        <v>0</v>
      </c>
      <c r="J1031" s="62">
        <v>0</v>
      </c>
      <c r="K1031" s="62">
        <v>0</v>
      </c>
      <c r="L1031" s="88">
        <v>0</v>
      </c>
      <c r="M1031" s="100"/>
    </row>
    <row r="1032" spans="1:13" s="3" customFormat="1" ht="19.95" customHeight="1" x14ac:dyDescent="0.25">
      <c r="A1032" s="95"/>
      <c r="B1032" s="96"/>
      <c r="C1032" s="109"/>
      <c r="D1032" s="61">
        <v>2024</v>
      </c>
      <c r="E1032" s="71">
        <f t="shared" si="457"/>
        <v>0</v>
      </c>
      <c r="F1032" s="62">
        <v>0</v>
      </c>
      <c r="G1032" s="62">
        <v>0</v>
      </c>
      <c r="H1032" s="62">
        <v>0</v>
      </c>
      <c r="I1032" s="62">
        <v>0</v>
      </c>
      <c r="J1032" s="62">
        <v>0</v>
      </c>
      <c r="K1032" s="62">
        <v>0</v>
      </c>
      <c r="L1032" s="88">
        <v>0</v>
      </c>
      <c r="M1032" s="100"/>
    </row>
    <row r="1033" spans="1:13" s="3" customFormat="1" ht="19.95" customHeight="1" x14ac:dyDescent="0.25">
      <c r="A1033" s="95"/>
      <c r="B1033" s="96"/>
      <c r="C1033" s="109"/>
      <c r="D1033" s="61" t="s">
        <v>33</v>
      </c>
      <c r="E1033" s="71">
        <f t="shared" si="457"/>
        <v>0</v>
      </c>
      <c r="F1033" s="62">
        <v>0</v>
      </c>
      <c r="G1033" s="62">
        <v>0</v>
      </c>
      <c r="H1033" s="62">
        <v>0</v>
      </c>
      <c r="I1033" s="62">
        <v>0</v>
      </c>
      <c r="J1033" s="62">
        <v>0</v>
      </c>
      <c r="K1033" s="62">
        <v>0</v>
      </c>
      <c r="L1033" s="88">
        <v>0</v>
      </c>
      <c r="M1033" s="100"/>
    </row>
    <row r="1034" spans="1:13" s="3" customFormat="1" ht="27.75" customHeight="1" x14ac:dyDescent="0.25">
      <c r="A1034" s="95"/>
      <c r="B1034" s="96"/>
      <c r="C1034" s="109"/>
      <c r="D1034" s="18" t="s">
        <v>10</v>
      </c>
      <c r="E1034" s="71">
        <f>SUM(E1027:E1033)</f>
        <v>27600</v>
      </c>
      <c r="F1034" s="71">
        <f t="shared" ref="F1034:L1034" si="458">SUM(F1027:F1033)</f>
        <v>19600</v>
      </c>
      <c r="G1034" s="71">
        <f t="shared" si="458"/>
        <v>0</v>
      </c>
      <c r="H1034" s="71">
        <f t="shared" si="458"/>
        <v>0</v>
      </c>
      <c r="I1034" s="71">
        <f t="shared" si="458"/>
        <v>8000</v>
      </c>
      <c r="J1034" s="63" t="s">
        <v>245</v>
      </c>
      <c r="K1034" s="71">
        <f t="shared" si="458"/>
        <v>24212</v>
      </c>
      <c r="L1034" s="71">
        <f t="shared" si="458"/>
        <v>3</v>
      </c>
      <c r="M1034" s="100"/>
    </row>
    <row r="1035" spans="1:13" s="3" customFormat="1" ht="15" customHeight="1" x14ac:dyDescent="0.3">
      <c r="A1035" s="95">
        <v>4</v>
      </c>
      <c r="B1035" s="96" t="s">
        <v>206</v>
      </c>
      <c r="C1035" s="109" t="s">
        <v>341</v>
      </c>
      <c r="D1035" s="36">
        <v>2019</v>
      </c>
      <c r="E1035" s="71">
        <f>SUM(F1035:I1035)</f>
        <v>0</v>
      </c>
      <c r="F1035" s="72">
        <v>0</v>
      </c>
      <c r="G1035" s="72">
        <v>0</v>
      </c>
      <c r="H1035" s="72">
        <v>0</v>
      </c>
      <c r="I1035" s="72">
        <v>0</v>
      </c>
      <c r="J1035" s="72" t="s">
        <v>295</v>
      </c>
      <c r="K1035" s="72">
        <v>5564</v>
      </c>
      <c r="L1035" s="73">
        <v>1</v>
      </c>
      <c r="M1035" s="100" t="s">
        <v>207</v>
      </c>
    </row>
    <row r="1036" spans="1:13" s="3" customFormat="1" ht="15" customHeight="1" x14ac:dyDescent="0.3">
      <c r="A1036" s="95"/>
      <c r="B1036" s="96"/>
      <c r="C1036" s="109"/>
      <c r="D1036" s="36">
        <v>2020</v>
      </c>
      <c r="E1036" s="71">
        <f t="shared" ref="E1036:E1041" si="459">SUM(F1036:I1036)</f>
        <v>0</v>
      </c>
      <c r="F1036" s="72">
        <v>0</v>
      </c>
      <c r="G1036" s="72">
        <v>0</v>
      </c>
      <c r="H1036" s="72">
        <v>0</v>
      </c>
      <c r="I1036" s="72">
        <v>0</v>
      </c>
      <c r="J1036" s="72" t="s">
        <v>296</v>
      </c>
      <c r="K1036" s="72">
        <v>6839</v>
      </c>
      <c r="L1036" s="73">
        <v>0</v>
      </c>
      <c r="M1036" s="100"/>
    </row>
    <row r="1037" spans="1:13" s="3" customFormat="1" ht="15" customHeight="1" x14ac:dyDescent="0.25">
      <c r="A1037" s="95"/>
      <c r="B1037" s="96"/>
      <c r="C1037" s="109"/>
      <c r="D1037" s="61">
        <v>2021</v>
      </c>
      <c r="E1037" s="71">
        <f t="shared" si="459"/>
        <v>0</v>
      </c>
      <c r="F1037" s="62">
        <v>0</v>
      </c>
      <c r="G1037" s="62">
        <v>0</v>
      </c>
      <c r="H1037" s="62">
        <v>0</v>
      </c>
      <c r="I1037" s="62">
        <v>0</v>
      </c>
      <c r="J1037" s="62">
        <v>0</v>
      </c>
      <c r="K1037" s="62">
        <v>0</v>
      </c>
      <c r="L1037" s="88">
        <v>0</v>
      </c>
      <c r="M1037" s="100"/>
    </row>
    <row r="1038" spans="1:13" s="3" customFormat="1" ht="15" customHeight="1" x14ac:dyDescent="0.25">
      <c r="A1038" s="95"/>
      <c r="B1038" s="96"/>
      <c r="C1038" s="109"/>
      <c r="D1038" s="61">
        <v>2022</v>
      </c>
      <c r="E1038" s="71">
        <f t="shared" si="459"/>
        <v>0</v>
      </c>
      <c r="F1038" s="62">
        <v>0</v>
      </c>
      <c r="G1038" s="62">
        <v>0</v>
      </c>
      <c r="H1038" s="62">
        <v>0</v>
      </c>
      <c r="I1038" s="62">
        <v>0</v>
      </c>
      <c r="J1038" s="62">
        <v>0</v>
      </c>
      <c r="K1038" s="62">
        <v>0</v>
      </c>
      <c r="L1038" s="88">
        <v>0</v>
      </c>
      <c r="M1038" s="100"/>
    </row>
    <row r="1039" spans="1:13" s="3" customFormat="1" ht="15" customHeight="1" x14ac:dyDescent="0.25">
      <c r="A1039" s="95"/>
      <c r="B1039" s="96"/>
      <c r="C1039" s="109"/>
      <c r="D1039" s="61">
        <v>2023</v>
      </c>
      <c r="E1039" s="71">
        <f t="shared" si="459"/>
        <v>0</v>
      </c>
      <c r="F1039" s="62">
        <v>0</v>
      </c>
      <c r="G1039" s="62">
        <v>0</v>
      </c>
      <c r="H1039" s="62">
        <v>0</v>
      </c>
      <c r="I1039" s="62">
        <v>0</v>
      </c>
      <c r="J1039" s="62">
        <v>0</v>
      </c>
      <c r="K1039" s="62">
        <v>0</v>
      </c>
      <c r="L1039" s="88">
        <v>0</v>
      </c>
      <c r="M1039" s="100"/>
    </row>
    <row r="1040" spans="1:13" s="3" customFormat="1" ht="15" customHeight="1" x14ac:dyDescent="0.25">
      <c r="A1040" s="95"/>
      <c r="B1040" s="96"/>
      <c r="C1040" s="109"/>
      <c r="D1040" s="61">
        <v>2024</v>
      </c>
      <c r="E1040" s="71">
        <f t="shared" si="459"/>
        <v>0</v>
      </c>
      <c r="F1040" s="62">
        <v>0</v>
      </c>
      <c r="G1040" s="62">
        <v>0</v>
      </c>
      <c r="H1040" s="62">
        <v>0</v>
      </c>
      <c r="I1040" s="62">
        <v>0</v>
      </c>
      <c r="J1040" s="62">
        <v>0</v>
      </c>
      <c r="K1040" s="62">
        <v>0</v>
      </c>
      <c r="L1040" s="88">
        <v>0</v>
      </c>
      <c r="M1040" s="100"/>
    </row>
    <row r="1041" spans="1:13" s="3" customFormat="1" ht="15" customHeight="1" x14ac:dyDescent="0.25">
      <c r="A1041" s="95"/>
      <c r="B1041" s="96"/>
      <c r="C1041" s="109"/>
      <c r="D1041" s="61" t="s">
        <v>33</v>
      </c>
      <c r="E1041" s="71">
        <f t="shared" si="459"/>
        <v>0</v>
      </c>
      <c r="F1041" s="62">
        <v>0</v>
      </c>
      <c r="G1041" s="62">
        <v>0</v>
      </c>
      <c r="H1041" s="62">
        <v>0</v>
      </c>
      <c r="I1041" s="62">
        <v>0</v>
      </c>
      <c r="J1041" s="62">
        <v>0</v>
      </c>
      <c r="K1041" s="62">
        <v>0</v>
      </c>
      <c r="L1041" s="88">
        <v>0</v>
      </c>
      <c r="M1041" s="100"/>
    </row>
    <row r="1042" spans="1:13" s="3" customFormat="1" ht="57" customHeight="1" x14ac:dyDescent="0.25">
      <c r="A1042" s="95"/>
      <c r="B1042" s="96"/>
      <c r="C1042" s="109"/>
      <c r="D1042" s="18" t="s">
        <v>10</v>
      </c>
      <c r="E1042" s="71">
        <f>SUM(E1035:E1041)</f>
        <v>0</v>
      </c>
      <c r="F1042" s="71">
        <f t="shared" ref="F1042:L1042" si="460">SUM(F1035:F1041)</f>
        <v>0</v>
      </c>
      <c r="G1042" s="71">
        <f t="shared" si="460"/>
        <v>0</v>
      </c>
      <c r="H1042" s="71">
        <f t="shared" si="460"/>
        <v>0</v>
      </c>
      <c r="I1042" s="71">
        <f t="shared" si="460"/>
        <v>0</v>
      </c>
      <c r="J1042" s="63" t="s">
        <v>294</v>
      </c>
      <c r="K1042" s="71">
        <f t="shared" si="460"/>
        <v>12403</v>
      </c>
      <c r="L1042" s="71">
        <f t="shared" si="460"/>
        <v>1</v>
      </c>
      <c r="M1042" s="100"/>
    </row>
    <row r="1043" spans="1:13" s="3" customFormat="1" ht="15" customHeight="1" x14ac:dyDescent="0.3">
      <c r="A1043" s="95">
        <v>5</v>
      </c>
      <c r="B1043" s="100" t="s">
        <v>203</v>
      </c>
      <c r="C1043" s="109" t="s">
        <v>341</v>
      </c>
      <c r="D1043" s="36">
        <v>2019</v>
      </c>
      <c r="E1043" s="71">
        <f>SUM(F1043:I1043)</f>
        <v>1300</v>
      </c>
      <c r="F1043" s="72">
        <v>500</v>
      </c>
      <c r="G1043" s="72">
        <v>500</v>
      </c>
      <c r="H1043" s="72">
        <v>0</v>
      </c>
      <c r="I1043" s="72">
        <v>300</v>
      </c>
      <c r="J1043" s="72" t="s">
        <v>287</v>
      </c>
      <c r="K1043" s="72">
        <v>11701</v>
      </c>
      <c r="L1043" s="73">
        <v>0</v>
      </c>
      <c r="M1043" s="100" t="s">
        <v>80</v>
      </c>
    </row>
    <row r="1044" spans="1:13" s="3" customFormat="1" ht="15" customHeight="1" x14ac:dyDescent="0.3">
      <c r="A1044" s="95"/>
      <c r="B1044" s="100"/>
      <c r="C1044" s="109"/>
      <c r="D1044" s="36">
        <v>2020</v>
      </c>
      <c r="E1044" s="71">
        <f t="shared" ref="E1044:E1049" si="461">SUM(F1044:I1044)</f>
        <v>1400</v>
      </c>
      <c r="F1044" s="72">
        <v>500</v>
      </c>
      <c r="G1044" s="72">
        <v>500</v>
      </c>
      <c r="H1044" s="72">
        <v>0</v>
      </c>
      <c r="I1044" s="72">
        <v>400</v>
      </c>
      <c r="J1044" s="72" t="s">
        <v>288</v>
      </c>
      <c r="K1044" s="72">
        <v>16395</v>
      </c>
      <c r="L1044" s="73">
        <v>0</v>
      </c>
      <c r="M1044" s="100"/>
    </row>
    <row r="1045" spans="1:13" s="3" customFormat="1" ht="15" customHeight="1" x14ac:dyDescent="0.3">
      <c r="A1045" s="95"/>
      <c r="B1045" s="100"/>
      <c r="C1045" s="109"/>
      <c r="D1045" s="36">
        <v>2021</v>
      </c>
      <c r="E1045" s="71">
        <f t="shared" si="461"/>
        <v>940</v>
      </c>
      <c r="F1045" s="72">
        <v>264</v>
      </c>
      <c r="G1045" s="72">
        <v>176</v>
      </c>
      <c r="H1045" s="72">
        <v>0</v>
      </c>
      <c r="I1045" s="72">
        <v>500</v>
      </c>
      <c r="J1045" s="72" t="s">
        <v>289</v>
      </c>
      <c r="K1045" s="72">
        <v>16723</v>
      </c>
      <c r="L1045" s="73">
        <v>0</v>
      </c>
      <c r="M1045" s="100"/>
    </row>
    <row r="1046" spans="1:13" s="3" customFormat="1" ht="15" customHeight="1" x14ac:dyDescent="0.3">
      <c r="A1046" s="95"/>
      <c r="B1046" s="100"/>
      <c r="C1046" s="109"/>
      <c r="D1046" s="36">
        <v>2022</v>
      </c>
      <c r="E1046" s="71">
        <f t="shared" si="461"/>
        <v>1028</v>
      </c>
      <c r="F1046" s="72">
        <v>317</v>
      </c>
      <c r="G1046" s="72">
        <v>211</v>
      </c>
      <c r="H1046" s="72">
        <v>0</v>
      </c>
      <c r="I1046" s="72">
        <v>500</v>
      </c>
      <c r="J1046" s="72" t="s">
        <v>290</v>
      </c>
      <c r="K1046" s="72">
        <v>17057</v>
      </c>
      <c r="L1046" s="73">
        <v>0</v>
      </c>
      <c r="M1046" s="100"/>
    </row>
    <row r="1047" spans="1:13" s="3" customFormat="1" ht="15" customHeight="1" x14ac:dyDescent="0.3">
      <c r="A1047" s="95"/>
      <c r="B1047" s="100"/>
      <c r="C1047" s="109"/>
      <c r="D1047" s="36">
        <v>2023</v>
      </c>
      <c r="E1047" s="71">
        <f t="shared" si="461"/>
        <v>1038.2</v>
      </c>
      <c r="F1047" s="72">
        <v>323.2</v>
      </c>
      <c r="G1047" s="72">
        <v>215</v>
      </c>
      <c r="H1047" s="72">
        <v>0</v>
      </c>
      <c r="I1047" s="72">
        <v>500</v>
      </c>
      <c r="J1047" s="72" t="s">
        <v>291</v>
      </c>
      <c r="K1047" s="72">
        <v>17398</v>
      </c>
      <c r="L1047" s="73">
        <v>0</v>
      </c>
      <c r="M1047" s="100"/>
    </row>
    <row r="1048" spans="1:13" s="3" customFormat="1" ht="15" customHeight="1" x14ac:dyDescent="0.3">
      <c r="A1048" s="95"/>
      <c r="B1048" s="100"/>
      <c r="C1048" s="109"/>
      <c r="D1048" s="36">
        <v>2024</v>
      </c>
      <c r="E1048" s="71">
        <f t="shared" si="461"/>
        <v>548.79999999999995</v>
      </c>
      <c r="F1048" s="72">
        <v>329.8</v>
      </c>
      <c r="G1048" s="72">
        <v>219</v>
      </c>
      <c r="H1048" s="72">
        <v>0</v>
      </c>
      <c r="I1048" s="72">
        <v>0</v>
      </c>
      <c r="J1048" s="72" t="s">
        <v>292</v>
      </c>
      <c r="K1048" s="72">
        <v>17746</v>
      </c>
      <c r="L1048" s="73">
        <v>0</v>
      </c>
      <c r="M1048" s="100"/>
    </row>
    <row r="1049" spans="1:13" s="3" customFormat="1" ht="15" customHeight="1" x14ac:dyDescent="0.3">
      <c r="A1049" s="95"/>
      <c r="B1049" s="100"/>
      <c r="C1049" s="109"/>
      <c r="D1049" s="36" t="s">
        <v>33</v>
      </c>
      <c r="E1049" s="71">
        <f t="shared" si="461"/>
        <v>9362</v>
      </c>
      <c r="F1049" s="72">
        <v>5617</v>
      </c>
      <c r="G1049" s="72">
        <v>3745</v>
      </c>
      <c r="H1049" s="72">
        <v>0</v>
      </c>
      <c r="I1049" s="72">
        <v>0</v>
      </c>
      <c r="J1049" s="72" t="s">
        <v>293</v>
      </c>
      <c r="K1049" s="72">
        <v>107735</v>
      </c>
      <c r="L1049" s="73">
        <v>0</v>
      </c>
      <c r="M1049" s="100"/>
    </row>
    <row r="1050" spans="1:13" s="3" customFormat="1" ht="59.4" customHeight="1" x14ac:dyDescent="0.25">
      <c r="A1050" s="95"/>
      <c r="B1050" s="100"/>
      <c r="C1050" s="109"/>
      <c r="D1050" s="18" t="s">
        <v>10</v>
      </c>
      <c r="E1050" s="71">
        <f>SUM(E1043:E1049)</f>
        <v>15617</v>
      </c>
      <c r="F1050" s="71">
        <f t="shared" ref="F1050:L1050" si="462">SUM(F1043:F1049)</f>
        <v>7851</v>
      </c>
      <c r="G1050" s="71">
        <f t="shared" si="462"/>
        <v>5566</v>
      </c>
      <c r="H1050" s="71">
        <f t="shared" si="462"/>
        <v>0</v>
      </c>
      <c r="I1050" s="71">
        <f t="shared" si="462"/>
        <v>2200</v>
      </c>
      <c r="J1050" s="63" t="s">
        <v>286</v>
      </c>
      <c r="K1050" s="71">
        <f t="shared" si="462"/>
        <v>204755</v>
      </c>
      <c r="L1050" s="71">
        <f t="shared" si="462"/>
        <v>0</v>
      </c>
      <c r="M1050" s="100"/>
    </row>
    <row r="1051" spans="1:13" s="3" customFormat="1" ht="15" customHeight="1" x14ac:dyDescent="0.3">
      <c r="A1051" s="95">
        <v>6</v>
      </c>
      <c r="B1051" s="100" t="s">
        <v>208</v>
      </c>
      <c r="C1051" s="109" t="s">
        <v>341</v>
      </c>
      <c r="D1051" s="36">
        <v>2019</v>
      </c>
      <c r="E1051" s="71">
        <f>SUM(F1051:I1051)</f>
        <v>0</v>
      </c>
      <c r="F1051" s="72">
        <v>0</v>
      </c>
      <c r="G1051" s="72">
        <v>0</v>
      </c>
      <c r="H1051" s="72">
        <v>0</v>
      </c>
      <c r="I1051" s="72">
        <v>0</v>
      </c>
      <c r="J1051" s="72" t="s">
        <v>284</v>
      </c>
      <c r="K1051" s="72">
        <v>11701</v>
      </c>
      <c r="L1051" s="73">
        <v>1</v>
      </c>
      <c r="M1051" s="100" t="s">
        <v>209</v>
      </c>
    </row>
    <row r="1052" spans="1:13" s="3" customFormat="1" ht="15" customHeight="1" x14ac:dyDescent="0.3">
      <c r="A1052" s="95"/>
      <c r="B1052" s="100"/>
      <c r="C1052" s="109"/>
      <c r="D1052" s="36">
        <v>2020</v>
      </c>
      <c r="E1052" s="71">
        <f t="shared" ref="E1052:E1057" si="463">SUM(F1052:I1052)</f>
        <v>0</v>
      </c>
      <c r="F1052" s="72">
        <v>0</v>
      </c>
      <c r="G1052" s="72">
        <v>0</v>
      </c>
      <c r="H1052" s="72">
        <v>0</v>
      </c>
      <c r="I1052" s="72">
        <v>0</v>
      </c>
      <c r="J1052" s="72" t="s">
        <v>285</v>
      </c>
      <c r="K1052" s="72">
        <v>16395</v>
      </c>
      <c r="L1052" s="73">
        <v>0</v>
      </c>
      <c r="M1052" s="100"/>
    </row>
    <row r="1053" spans="1:13" s="3" customFormat="1" ht="15" customHeight="1" x14ac:dyDescent="0.3">
      <c r="A1053" s="95"/>
      <c r="B1053" s="100"/>
      <c r="C1053" s="109"/>
      <c r="D1053" s="36">
        <v>2021</v>
      </c>
      <c r="E1053" s="71">
        <f t="shared" si="463"/>
        <v>0</v>
      </c>
      <c r="F1053" s="72">
        <v>0</v>
      </c>
      <c r="G1053" s="72">
        <v>0</v>
      </c>
      <c r="H1053" s="72">
        <v>0</v>
      </c>
      <c r="I1053" s="72">
        <v>0</v>
      </c>
      <c r="J1053" s="72">
        <v>0</v>
      </c>
      <c r="K1053" s="72">
        <v>0</v>
      </c>
      <c r="L1053" s="73">
        <v>0</v>
      </c>
      <c r="M1053" s="100"/>
    </row>
    <row r="1054" spans="1:13" s="3" customFormat="1" ht="15" customHeight="1" x14ac:dyDescent="0.3">
      <c r="A1054" s="95"/>
      <c r="B1054" s="100"/>
      <c r="C1054" s="109"/>
      <c r="D1054" s="36">
        <v>2022</v>
      </c>
      <c r="E1054" s="71">
        <f t="shared" si="463"/>
        <v>0</v>
      </c>
      <c r="F1054" s="72">
        <v>0</v>
      </c>
      <c r="G1054" s="72">
        <v>0</v>
      </c>
      <c r="H1054" s="72">
        <v>0</v>
      </c>
      <c r="I1054" s="72">
        <v>0</v>
      </c>
      <c r="J1054" s="72">
        <v>0</v>
      </c>
      <c r="K1054" s="72">
        <v>0</v>
      </c>
      <c r="L1054" s="73">
        <v>0</v>
      </c>
      <c r="M1054" s="100"/>
    </row>
    <row r="1055" spans="1:13" s="3" customFormat="1" ht="15" customHeight="1" x14ac:dyDescent="0.3">
      <c r="A1055" s="95"/>
      <c r="B1055" s="100"/>
      <c r="C1055" s="109"/>
      <c r="D1055" s="36">
        <v>2023</v>
      </c>
      <c r="E1055" s="71">
        <f t="shared" si="463"/>
        <v>0</v>
      </c>
      <c r="F1055" s="72">
        <v>0</v>
      </c>
      <c r="G1055" s="72">
        <v>0</v>
      </c>
      <c r="H1055" s="72">
        <v>0</v>
      </c>
      <c r="I1055" s="72">
        <v>0</v>
      </c>
      <c r="J1055" s="72">
        <v>0</v>
      </c>
      <c r="K1055" s="72">
        <v>0</v>
      </c>
      <c r="L1055" s="73">
        <v>0</v>
      </c>
      <c r="M1055" s="100"/>
    </row>
    <row r="1056" spans="1:13" s="3" customFormat="1" ht="15" customHeight="1" x14ac:dyDescent="0.3">
      <c r="A1056" s="95"/>
      <c r="B1056" s="100"/>
      <c r="C1056" s="109"/>
      <c r="D1056" s="36">
        <v>2024</v>
      </c>
      <c r="E1056" s="71">
        <f t="shared" si="463"/>
        <v>0</v>
      </c>
      <c r="F1056" s="72">
        <v>0</v>
      </c>
      <c r="G1056" s="72">
        <v>0</v>
      </c>
      <c r="H1056" s="72">
        <v>0</v>
      </c>
      <c r="I1056" s="72">
        <v>0</v>
      </c>
      <c r="J1056" s="72">
        <v>0</v>
      </c>
      <c r="K1056" s="72">
        <v>0</v>
      </c>
      <c r="L1056" s="73">
        <v>0</v>
      </c>
      <c r="M1056" s="100"/>
    </row>
    <row r="1057" spans="1:13" s="3" customFormat="1" ht="15" customHeight="1" x14ac:dyDescent="0.3">
      <c r="A1057" s="95"/>
      <c r="B1057" s="100"/>
      <c r="C1057" s="109"/>
      <c r="D1057" s="36" t="s">
        <v>33</v>
      </c>
      <c r="E1057" s="71">
        <f t="shared" si="463"/>
        <v>0</v>
      </c>
      <c r="F1057" s="72">
        <v>0</v>
      </c>
      <c r="G1057" s="72">
        <v>0</v>
      </c>
      <c r="H1057" s="72">
        <v>0</v>
      </c>
      <c r="I1057" s="72">
        <v>0</v>
      </c>
      <c r="J1057" s="72">
        <v>0</v>
      </c>
      <c r="K1057" s="72">
        <v>0</v>
      </c>
      <c r="L1057" s="73">
        <v>0</v>
      </c>
      <c r="M1057" s="100"/>
    </row>
    <row r="1058" spans="1:13" s="3" customFormat="1" ht="61.2" customHeight="1" x14ac:dyDescent="0.25">
      <c r="A1058" s="95"/>
      <c r="B1058" s="100"/>
      <c r="C1058" s="109"/>
      <c r="D1058" s="18" t="s">
        <v>10</v>
      </c>
      <c r="E1058" s="71">
        <f>SUM(E1051:E1057)</f>
        <v>0</v>
      </c>
      <c r="F1058" s="71">
        <f t="shared" ref="F1058:L1058" si="464">SUM(F1051:F1057)</f>
        <v>0</v>
      </c>
      <c r="G1058" s="71">
        <f t="shared" si="464"/>
        <v>0</v>
      </c>
      <c r="H1058" s="71">
        <f t="shared" si="464"/>
        <v>0</v>
      </c>
      <c r="I1058" s="71">
        <f t="shared" si="464"/>
        <v>0</v>
      </c>
      <c r="J1058" s="63" t="s">
        <v>283</v>
      </c>
      <c r="K1058" s="71">
        <f t="shared" si="464"/>
        <v>28096</v>
      </c>
      <c r="L1058" s="71">
        <f t="shared" si="464"/>
        <v>1</v>
      </c>
      <c r="M1058" s="100"/>
    </row>
    <row r="1059" spans="1:13" s="3" customFormat="1" ht="15" customHeight="1" x14ac:dyDescent="0.3">
      <c r="A1059" s="95">
        <v>7</v>
      </c>
      <c r="B1059" s="100" t="s">
        <v>204</v>
      </c>
      <c r="C1059" s="109" t="s">
        <v>341</v>
      </c>
      <c r="D1059" s="36">
        <v>2019</v>
      </c>
      <c r="E1059" s="71">
        <f>SUM(F1059:I1059)</f>
        <v>67</v>
      </c>
      <c r="F1059" s="72">
        <v>67</v>
      </c>
      <c r="G1059" s="72">
        <v>0</v>
      </c>
      <c r="H1059" s="72">
        <v>0</v>
      </c>
      <c r="I1059" s="72">
        <v>0</v>
      </c>
      <c r="J1059" s="72" t="s">
        <v>279</v>
      </c>
      <c r="K1059" s="72">
        <v>810</v>
      </c>
      <c r="L1059" s="73">
        <v>0</v>
      </c>
      <c r="M1059" s="107" t="s">
        <v>34</v>
      </c>
    </row>
    <row r="1060" spans="1:13" s="3" customFormat="1" ht="15" customHeight="1" x14ac:dyDescent="0.3">
      <c r="A1060" s="95"/>
      <c r="B1060" s="100"/>
      <c r="C1060" s="109"/>
      <c r="D1060" s="36">
        <v>2020</v>
      </c>
      <c r="E1060" s="71">
        <f t="shared" ref="E1060:E1065" si="465">SUM(F1060:I1060)</f>
        <v>80</v>
      </c>
      <c r="F1060" s="72">
        <v>80</v>
      </c>
      <c r="G1060" s="72">
        <v>0</v>
      </c>
      <c r="H1060" s="72">
        <v>0</v>
      </c>
      <c r="I1060" s="72">
        <v>0</v>
      </c>
      <c r="J1060" s="72" t="s">
        <v>280</v>
      </c>
      <c r="K1060" s="72">
        <v>825</v>
      </c>
      <c r="L1060" s="73">
        <v>0</v>
      </c>
      <c r="M1060" s="107"/>
    </row>
    <row r="1061" spans="1:13" s="3" customFormat="1" ht="15" customHeight="1" x14ac:dyDescent="0.3">
      <c r="A1061" s="95"/>
      <c r="B1061" s="100"/>
      <c r="C1061" s="109"/>
      <c r="D1061" s="36">
        <v>2021</v>
      </c>
      <c r="E1061" s="71">
        <f t="shared" si="465"/>
        <v>96</v>
      </c>
      <c r="F1061" s="72">
        <v>96</v>
      </c>
      <c r="G1061" s="72">
        <v>0</v>
      </c>
      <c r="H1061" s="72">
        <v>0</v>
      </c>
      <c r="I1061" s="72">
        <v>0</v>
      </c>
      <c r="J1061" s="72" t="s">
        <v>279</v>
      </c>
      <c r="K1061" s="72">
        <v>830</v>
      </c>
      <c r="L1061" s="73">
        <v>0</v>
      </c>
      <c r="M1061" s="107"/>
    </row>
    <row r="1062" spans="1:13" s="3" customFormat="1" ht="15" customHeight="1" x14ac:dyDescent="0.3">
      <c r="A1062" s="95"/>
      <c r="B1062" s="100"/>
      <c r="C1062" s="109"/>
      <c r="D1062" s="36">
        <v>2022</v>
      </c>
      <c r="E1062" s="71">
        <f t="shared" si="465"/>
        <v>115</v>
      </c>
      <c r="F1062" s="72">
        <v>115</v>
      </c>
      <c r="G1062" s="72">
        <v>0</v>
      </c>
      <c r="H1062" s="72">
        <v>0</v>
      </c>
      <c r="I1062" s="72">
        <v>0</v>
      </c>
      <c r="J1062" s="72" t="s">
        <v>281</v>
      </c>
      <c r="K1062" s="72">
        <v>840</v>
      </c>
      <c r="L1062" s="73">
        <v>0</v>
      </c>
      <c r="M1062" s="107"/>
    </row>
    <row r="1063" spans="1:13" s="3" customFormat="1" ht="15" customHeight="1" x14ac:dyDescent="0.3">
      <c r="A1063" s="95"/>
      <c r="B1063" s="100"/>
      <c r="C1063" s="109"/>
      <c r="D1063" s="36">
        <v>2023</v>
      </c>
      <c r="E1063" s="71">
        <f t="shared" si="465"/>
        <v>117</v>
      </c>
      <c r="F1063" s="72">
        <v>117</v>
      </c>
      <c r="G1063" s="72">
        <v>0</v>
      </c>
      <c r="H1063" s="72">
        <v>0</v>
      </c>
      <c r="I1063" s="72">
        <v>0</v>
      </c>
      <c r="J1063" s="72" t="s">
        <v>281</v>
      </c>
      <c r="K1063" s="72">
        <v>857</v>
      </c>
      <c r="L1063" s="73">
        <v>0</v>
      </c>
      <c r="M1063" s="107"/>
    </row>
    <row r="1064" spans="1:13" s="3" customFormat="1" ht="15" customHeight="1" x14ac:dyDescent="0.3">
      <c r="A1064" s="95"/>
      <c r="B1064" s="100"/>
      <c r="C1064" s="109"/>
      <c r="D1064" s="36">
        <v>2024</v>
      </c>
      <c r="E1064" s="71">
        <f t="shared" si="465"/>
        <v>119</v>
      </c>
      <c r="F1064" s="72">
        <v>119</v>
      </c>
      <c r="G1064" s="72">
        <v>0</v>
      </c>
      <c r="H1064" s="72">
        <v>0</v>
      </c>
      <c r="I1064" s="72">
        <v>0</v>
      </c>
      <c r="J1064" s="72" t="s">
        <v>281</v>
      </c>
      <c r="K1064" s="72">
        <v>874</v>
      </c>
      <c r="L1064" s="73">
        <v>0</v>
      </c>
      <c r="M1064" s="107"/>
    </row>
    <row r="1065" spans="1:13" s="3" customFormat="1" ht="15" customHeight="1" x14ac:dyDescent="0.3">
      <c r="A1065" s="95"/>
      <c r="B1065" s="100"/>
      <c r="C1065" s="109"/>
      <c r="D1065" s="36" t="s">
        <v>33</v>
      </c>
      <c r="E1065" s="71">
        <f t="shared" si="465"/>
        <v>1871</v>
      </c>
      <c r="F1065" s="72">
        <v>1871</v>
      </c>
      <c r="G1065" s="72">
        <v>0</v>
      </c>
      <c r="H1065" s="72">
        <v>0</v>
      </c>
      <c r="I1065" s="72">
        <v>0</v>
      </c>
      <c r="J1065" s="72" t="s">
        <v>282</v>
      </c>
      <c r="K1065" s="72">
        <v>5669</v>
      </c>
      <c r="L1065" s="73">
        <v>0</v>
      </c>
      <c r="M1065" s="107"/>
    </row>
    <row r="1066" spans="1:13" s="3" customFormat="1" ht="58.5" customHeight="1" x14ac:dyDescent="0.25">
      <c r="A1066" s="95"/>
      <c r="B1066" s="100"/>
      <c r="C1066" s="109"/>
      <c r="D1066" s="18" t="s">
        <v>10</v>
      </c>
      <c r="E1066" s="71">
        <f>SUM(E1059:E1065)</f>
        <v>2465</v>
      </c>
      <c r="F1066" s="71">
        <f t="shared" ref="F1066:L1066" si="466">SUM(F1059:F1065)</f>
        <v>2465</v>
      </c>
      <c r="G1066" s="71">
        <f t="shared" si="466"/>
        <v>0</v>
      </c>
      <c r="H1066" s="71">
        <f t="shared" si="466"/>
        <v>0</v>
      </c>
      <c r="I1066" s="71">
        <f t="shared" si="466"/>
        <v>0</v>
      </c>
      <c r="J1066" s="63" t="s">
        <v>278</v>
      </c>
      <c r="K1066" s="71">
        <f t="shared" si="466"/>
        <v>10705</v>
      </c>
      <c r="L1066" s="71">
        <f t="shared" si="466"/>
        <v>0</v>
      </c>
      <c r="M1066" s="107"/>
    </row>
    <row r="1067" spans="1:13" s="3" customFormat="1" ht="15" customHeight="1" x14ac:dyDescent="0.3">
      <c r="A1067" s="95">
        <v>8</v>
      </c>
      <c r="B1067" s="100" t="s">
        <v>205</v>
      </c>
      <c r="C1067" s="109" t="s">
        <v>341</v>
      </c>
      <c r="D1067" s="36">
        <v>2019</v>
      </c>
      <c r="E1067" s="71">
        <f>SUM(F1067:I1067)</f>
        <v>101</v>
      </c>
      <c r="F1067" s="72">
        <v>101</v>
      </c>
      <c r="G1067" s="72">
        <v>0</v>
      </c>
      <c r="H1067" s="72">
        <v>0</v>
      </c>
      <c r="I1067" s="72">
        <v>0</v>
      </c>
      <c r="J1067" s="72" t="s">
        <v>276</v>
      </c>
      <c r="K1067" s="72">
        <v>300</v>
      </c>
      <c r="L1067" s="73">
        <v>0</v>
      </c>
      <c r="M1067" s="107" t="s">
        <v>34</v>
      </c>
    </row>
    <row r="1068" spans="1:13" s="3" customFormat="1" ht="15" customHeight="1" x14ac:dyDescent="0.3">
      <c r="A1068" s="95"/>
      <c r="B1068" s="100"/>
      <c r="C1068" s="109"/>
      <c r="D1068" s="36">
        <v>2020</v>
      </c>
      <c r="E1068" s="71">
        <f t="shared" ref="E1068:E1073" si="467">SUM(F1068:I1068)</f>
        <v>123</v>
      </c>
      <c r="F1068" s="72">
        <v>123</v>
      </c>
      <c r="G1068" s="72">
        <v>0</v>
      </c>
      <c r="H1068" s="72">
        <v>0</v>
      </c>
      <c r="I1068" s="72">
        <v>0</v>
      </c>
      <c r="J1068" s="72" t="s">
        <v>276</v>
      </c>
      <c r="K1068" s="72">
        <v>320</v>
      </c>
      <c r="L1068" s="73">
        <v>0</v>
      </c>
      <c r="M1068" s="107"/>
    </row>
    <row r="1069" spans="1:13" s="3" customFormat="1" ht="15" customHeight="1" x14ac:dyDescent="0.3">
      <c r="A1069" s="95"/>
      <c r="B1069" s="100"/>
      <c r="C1069" s="109"/>
      <c r="D1069" s="36">
        <v>2021</v>
      </c>
      <c r="E1069" s="71">
        <f t="shared" si="467"/>
        <v>150</v>
      </c>
      <c r="F1069" s="72">
        <v>150</v>
      </c>
      <c r="G1069" s="72">
        <v>0</v>
      </c>
      <c r="H1069" s="72">
        <v>0</v>
      </c>
      <c r="I1069" s="72">
        <v>0</v>
      </c>
      <c r="J1069" s="72" t="s">
        <v>276</v>
      </c>
      <c r="K1069" s="72">
        <v>340</v>
      </c>
      <c r="L1069" s="73">
        <v>0</v>
      </c>
      <c r="M1069" s="107"/>
    </row>
    <row r="1070" spans="1:13" s="3" customFormat="1" ht="15" customHeight="1" x14ac:dyDescent="0.3">
      <c r="A1070" s="95"/>
      <c r="B1070" s="100"/>
      <c r="C1070" s="109"/>
      <c r="D1070" s="36">
        <v>2022</v>
      </c>
      <c r="E1070" s="71">
        <f t="shared" si="467"/>
        <v>183</v>
      </c>
      <c r="F1070" s="72">
        <v>183</v>
      </c>
      <c r="G1070" s="72">
        <v>0</v>
      </c>
      <c r="H1070" s="72">
        <v>0</v>
      </c>
      <c r="I1070" s="72">
        <v>0</v>
      </c>
      <c r="J1070" s="72" t="s">
        <v>276</v>
      </c>
      <c r="K1070" s="72">
        <v>360</v>
      </c>
      <c r="L1070" s="73">
        <v>0</v>
      </c>
      <c r="M1070" s="107"/>
    </row>
    <row r="1071" spans="1:13" s="3" customFormat="1" ht="15" customHeight="1" x14ac:dyDescent="0.3">
      <c r="A1071" s="95"/>
      <c r="B1071" s="100"/>
      <c r="C1071" s="109"/>
      <c r="D1071" s="36">
        <v>2023</v>
      </c>
      <c r="E1071" s="71">
        <f t="shared" si="467"/>
        <v>187</v>
      </c>
      <c r="F1071" s="72">
        <v>187</v>
      </c>
      <c r="G1071" s="72">
        <v>0</v>
      </c>
      <c r="H1071" s="72">
        <v>0</v>
      </c>
      <c r="I1071" s="72">
        <v>0</v>
      </c>
      <c r="J1071" s="72" t="s">
        <v>276</v>
      </c>
      <c r="K1071" s="72">
        <v>367</v>
      </c>
      <c r="L1071" s="73">
        <v>0</v>
      </c>
      <c r="M1071" s="107"/>
    </row>
    <row r="1072" spans="1:13" s="3" customFormat="1" ht="15" customHeight="1" x14ac:dyDescent="0.3">
      <c r="A1072" s="95"/>
      <c r="B1072" s="100"/>
      <c r="C1072" s="109"/>
      <c r="D1072" s="36">
        <v>2024</v>
      </c>
      <c r="E1072" s="71">
        <f t="shared" si="467"/>
        <v>190</v>
      </c>
      <c r="F1072" s="72">
        <v>190</v>
      </c>
      <c r="G1072" s="72">
        <v>0</v>
      </c>
      <c r="H1072" s="72">
        <v>0</v>
      </c>
      <c r="I1072" s="72">
        <v>0</v>
      </c>
      <c r="J1072" s="72" t="s">
        <v>276</v>
      </c>
      <c r="K1072" s="72">
        <v>374</v>
      </c>
      <c r="L1072" s="73">
        <v>0</v>
      </c>
      <c r="M1072" s="107"/>
    </row>
    <row r="1073" spans="1:13" s="3" customFormat="1" ht="15" customHeight="1" x14ac:dyDescent="0.25">
      <c r="A1073" s="95"/>
      <c r="B1073" s="100"/>
      <c r="C1073" s="109"/>
      <c r="D1073" s="36" t="s">
        <v>33</v>
      </c>
      <c r="E1073" s="71">
        <f t="shared" si="467"/>
        <v>3584</v>
      </c>
      <c r="F1073" s="62">
        <v>3584</v>
      </c>
      <c r="G1073" s="62">
        <v>0</v>
      </c>
      <c r="H1073" s="62">
        <v>0</v>
      </c>
      <c r="I1073" s="62">
        <v>0</v>
      </c>
      <c r="J1073" s="62" t="s">
        <v>277</v>
      </c>
      <c r="K1073" s="62">
        <v>2749</v>
      </c>
      <c r="L1073" s="88">
        <v>0</v>
      </c>
      <c r="M1073" s="107"/>
    </row>
    <row r="1074" spans="1:13" s="3" customFormat="1" ht="61.95" customHeight="1" x14ac:dyDescent="0.25">
      <c r="A1074" s="95"/>
      <c r="B1074" s="100"/>
      <c r="C1074" s="109"/>
      <c r="D1074" s="18" t="s">
        <v>10</v>
      </c>
      <c r="E1074" s="71">
        <f>SUM(E1067:E1073)</f>
        <v>4518</v>
      </c>
      <c r="F1074" s="71">
        <f t="shared" ref="F1074:L1074" si="468">SUM(F1067:F1073)</f>
        <v>4518</v>
      </c>
      <c r="G1074" s="71">
        <f t="shared" si="468"/>
        <v>0</v>
      </c>
      <c r="H1074" s="71">
        <f t="shared" si="468"/>
        <v>0</v>
      </c>
      <c r="I1074" s="71">
        <f t="shared" si="468"/>
        <v>0</v>
      </c>
      <c r="J1074" s="63" t="s">
        <v>275</v>
      </c>
      <c r="K1074" s="71">
        <f t="shared" si="468"/>
        <v>4810</v>
      </c>
      <c r="L1074" s="71">
        <f t="shared" si="468"/>
        <v>0</v>
      </c>
      <c r="M1074" s="107"/>
    </row>
    <row r="1075" spans="1:13" s="3" customFormat="1" ht="15" customHeight="1" x14ac:dyDescent="0.25">
      <c r="A1075" s="111" t="s">
        <v>27</v>
      </c>
      <c r="B1075" s="112"/>
      <c r="C1075" s="112"/>
      <c r="D1075" s="112"/>
      <c r="E1075" s="112"/>
      <c r="F1075" s="112"/>
      <c r="G1075" s="112"/>
      <c r="H1075" s="112"/>
      <c r="I1075" s="112"/>
      <c r="J1075" s="112"/>
      <c r="K1075" s="112"/>
      <c r="L1075" s="112"/>
      <c r="M1075" s="112"/>
    </row>
    <row r="1076" spans="1:13" s="3" customFormat="1" ht="15" customHeight="1" x14ac:dyDescent="0.25">
      <c r="A1076" s="104"/>
      <c r="B1076" s="104" t="s">
        <v>25</v>
      </c>
      <c r="C1076" s="110"/>
      <c r="D1076" s="39">
        <v>2019</v>
      </c>
      <c r="E1076" s="70">
        <f>SUM(F1076:I1076)</f>
        <v>68929.7</v>
      </c>
      <c r="F1076" s="70">
        <f>F1084+F1092+F1100+F1108+F1116+F1124+F1132+F1140+F1148</f>
        <v>35667</v>
      </c>
      <c r="G1076" s="70">
        <f t="shared" ref="G1076:I1076" si="469">G1084+G1092+G1100+G1108+G1116+G1124+G1132+G1140+G1148</f>
        <v>6807</v>
      </c>
      <c r="H1076" s="70">
        <f t="shared" si="469"/>
        <v>0</v>
      </c>
      <c r="I1076" s="70">
        <f t="shared" si="469"/>
        <v>26455.7</v>
      </c>
      <c r="J1076" s="70" t="s">
        <v>57</v>
      </c>
      <c r="K1076" s="70">
        <f t="shared" ref="K1076" si="470">K1084+K1092+K1100+K1108+K1116+K1125+K1132+K1140+K1149</f>
        <v>49395.479999999996</v>
      </c>
      <c r="L1076" s="80">
        <v>10</v>
      </c>
      <c r="M1076" s="94" t="s">
        <v>34</v>
      </c>
    </row>
    <row r="1077" spans="1:13" s="3" customFormat="1" ht="15" customHeight="1" x14ac:dyDescent="0.25">
      <c r="A1077" s="104"/>
      <c r="B1077" s="104"/>
      <c r="C1077" s="110"/>
      <c r="D1077" s="39">
        <v>2020</v>
      </c>
      <c r="E1077" s="70">
        <f t="shared" ref="E1077:E1082" si="471">SUM(F1077:I1077)</f>
        <v>41743</v>
      </c>
      <c r="F1077" s="70">
        <f t="shared" ref="F1077:K1077" si="472">F1085+F1093+F1101+F1109+F1117+F1126+F1133+F1141+F1150</f>
        <v>20539</v>
      </c>
      <c r="G1077" s="70">
        <f t="shared" si="472"/>
        <v>6904</v>
      </c>
      <c r="H1077" s="70">
        <f t="shared" si="472"/>
        <v>0</v>
      </c>
      <c r="I1077" s="70">
        <f t="shared" si="472"/>
        <v>14300</v>
      </c>
      <c r="J1077" s="70" t="s">
        <v>57</v>
      </c>
      <c r="K1077" s="70">
        <f t="shared" si="472"/>
        <v>67691.98000000001</v>
      </c>
      <c r="L1077" s="80">
        <v>1</v>
      </c>
      <c r="M1077" s="94"/>
    </row>
    <row r="1078" spans="1:13" s="3" customFormat="1" ht="15" customHeight="1" x14ac:dyDescent="0.25">
      <c r="A1078" s="104"/>
      <c r="B1078" s="104"/>
      <c r="C1078" s="110"/>
      <c r="D1078" s="39">
        <v>2021</v>
      </c>
      <c r="E1078" s="70">
        <f t="shared" si="471"/>
        <v>15365</v>
      </c>
      <c r="F1078" s="70">
        <f t="shared" ref="F1078:K1078" si="473">F1086+F1094+F1102+F1110+F1118+F1127+F1134+F1142+F1151</f>
        <v>8364</v>
      </c>
      <c r="G1078" s="70">
        <f t="shared" si="473"/>
        <v>7001</v>
      </c>
      <c r="H1078" s="70">
        <f t="shared" si="473"/>
        <v>0</v>
      </c>
      <c r="I1078" s="70">
        <f t="shared" si="473"/>
        <v>0</v>
      </c>
      <c r="J1078" s="70" t="s">
        <v>57</v>
      </c>
      <c r="K1078" s="70">
        <f t="shared" si="473"/>
        <v>40727</v>
      </c>
      <c r="L1078" s="80">
        <v>2</v>
      </c>
      <c r="M1078" s="94"/>
    </row>
    <row r="1079" spans="1:13" s="3" customFormat="1" ht="15" customHeight="1" x14ac:dyDescent="0.25">
      <c r="A1079" s="104"/>
      <c r="B1079" s="104"/>
      <c r="C1079" s="110"/>
      <c r="D1079" s="39">
        <v>2022</v>
      </c>
      <c r="E1079" s="70">
        <f t="shared" si="471"/>
        <v>15592</v>
      </c>
      <c r="F1079" s="70">
        <f t="shared" ref="F1079:K1079" si="474">F1087+F1095+F1103+F1111+F1119+F1128+F1135+F1143+F1152</f>
        <v>8491</v>
      </c>
      <c r="G1079" s="70">
        <f t="shared" si="474"/>
        <v>7101</v>
      </c>
      <c r="H1079" s="70">
        <f t="shared" si="474"/>
        <v>0</v>
      </c>
      <c r="I1079" s="70">
        <f t="shared" si="474"/>
        <v>0</v>
      </c>
      <c r="J1079" s="70" t="s">
        <v>57</v>
      </c>
      <c r="K1079" s="70">
        <f t="shared" si="474"/>
        <v>49781</v>
      </c>
      <c r="L1079" s="80">
        <v>1</v>
      </c>
      <c r="M1079" s="94"/>
    </row>
    <row r="1080" spans="1:13" s="3" customFormat="1" ht="15" customHeight="1" x14ac:dyDescent="0.25">
      <c r="A1080" s="104"/>
      <c r="B1080" s="104"/>
      <c r="C1080" s="110"/>
      <c r="D1080" s="39">
        <v>2023</v>
      </c>
      <c r="E1080" s="70">
        <f t="shared" si="471"/>
        <v>15824</v>
      </c>
      <c r="F1080" s="70">
        <f t="shared" ref="F1080:L1080" si="475">F1088+F1096+F1104+F1112+F1120+F1129+F1136+F1144+F1153</f>
        <v>8621</v>
      </c>
      <c r="G1080" s="70">
        <f t="shared" si="475"/>
        <v>7203</v>
      </c>
      <c r="H1080" s="70">
        <f t="shared" si="475"/>
        <v>0</v>
      </c>
      <c r="I1080" s="70">
        <f t="shared" si="475"/>
        <v>0</v>
      </c>
      <c r="J1080" s="70" t="s">
        <v>57</v>
      </c>
      <c r="K1080" s="70">
        <f t="shared" si="475"/>
        <v>38538</v>
      </c>
      <c r="L1080" s="80">
        <f t="shared" si="475"/>
        <v>0</v>
      </c>
      <c r="M1080" s="94"/>
    </row>
    <row r="1081" spans="1:13" s="3" customFormat="1" ht="15" customHeight="1" x14ac:dyDescent="0.25">
      <c r="A1081" s="104"/>
      <c r="B1081" s="104"/>
      <c r="C1081" s="110"/>
      <c r="D1081" s="39">
        <v>2024</v>
      </c>
      <c r="E1081" s="70">
        <f t="shared" si="471"/>
        <v>16060</v>
      </c>
      <c r="F1081" s="70">
        <f t="shared" ref="F1081:L1081" si="476">F1089+F1097+F1105+F1113+F1121+F1130+F1137+F1145+F1154</f>
        <v>8753</v>
      </c>
      <c r="G1081" s="70">
        <f t="shared" si="476"/>
        <v>7307</v>
      </c>
      <c r="H1081" s="70">
        <f t="shared" si="476"/>
        <v>0</v>
      </c>
      <c r="I1081" s="70">
        <f t="shared" si="476"/>
        <v>0</v>
      </c>
      <c r="J1081" s="70" t="s">
        <v>57</v>
      </c>
      <c r="K1081" s="70">
        <f t="shared" si="476"/>
        <v>35098</v>
      </c>
      <c r="L1081" s="80">
        <f t="shared" si="476"/>
        <v>0</v>
      </c>
      <c r="M1081" s="94"/>
    </row>
    <row r="1082" spans="1:13" s="3" customFormat="1" ht="15" customHeight="1" x14ac:dyDescent="0.25">
      <c r="A1082" s="104"/>
      <c r="B1082" s="104"/>
      <c r="C1082" s="110"/>
      <c r="D1082" s="39" t="s">
        <v>33</v>
      </c>
      <c r="E1082" s="70">
        <f t="shared" si="471"/>
        <v>94221.7</v>
      </c>
      <c r="F1082" s="70">
        <f t="shared" ref="F1082:K1082" si="477">F1090+F1098+F1106+F1114+F1122+F1131+F1138+F1146+F1155</f>
        <v>53297</v>
      </c>
      <c r="G1082" s="70">
        <f t="shared" si="477"/>
        <v>34019</v>
      </c>
      <c r="H1082" s="70">
        <f t="shared" si="477"/>
        <v>0</v>
      </c>
      <c r="I1082" s="70">
        <f t="shared" si="477"/>
        <v>6905.7</v>
      </c>
      <c r="J1082" s="70" t="s">
        <v>57</v>
      </c>
      <c r="K1082" s="70">
        <f t="shared" si="477"/>
        <v>263786</v>
      </c>
      <c r="L1082" s="80">
        <v>0</v>
      </c>
      <c r="M1082" s="94"/>
    </row>
    <row r="1083" spans="1:13" s="3" customFormat="1" ht="15" customHeight="1" x14ac:dyDescent="0.25">
      <c r="A1083" s="104"/>
      <c r="B1083" s="104"/>
      <c r="C1083" s="110"/>
      <c r="D1083" s="37" t="s">
        <v>10</v>
      </c>
      <c r="E1083" s="70">
        <f>SUM(E1076:E1082)</f>
        <v>267735.40000000002</v>
      </c>
      <c r="F1083" s="70">
        <f t="shared" ref="F1083:L1083" si="478">SUM(F1076:F1082)</f>
        <v>143732</v>
      </c>
      <c r="G1083" s="70">
        <f t="shared" si="478"/>
        <v>76342</v>
      </c>
      <c r="H1083" s="70">
        <f t="shared" si="478"/>
        <v>0</v>
      </c>
      <c r="I1083" s="70">
        <f t="shared" si="478"/>
        <v>47661.399999999994</v>
      </c>
      <c r="J1083" s="70" t="s">
        <v>57</v>
      </c>
      <c r="K1083" s="70">
        <f t="shared" si="478"/>
        <v>545017.46</v>
      </c>
      <c r="L1083" s="80">
        <f t="shared" si="478"/>
        <v>14</v>
      </c>
      <c r="M1083" s="94"/>
    </row>
    <row r="1084" spans="1:13" s="3" customFormat="1" ht="15" customHeight="1" x14ac:dyDescent="0.3">
      <c r="A1084" s="95">
        <v>1</v>
      </c>
      <c r="B1084" s="100" t="s">
        <v>210</v>
      </c>
      <c r="C1084" s="109" t="s">
        <v>341</v>
      </c>
      <c r="D1084" s="36">
        <v>2019</v>
      </c>
      <c r="E1084" s="71">
        <f>SUM(F1084:I1084)</f>
        <v>17747</v>
      </c>
      <c r="F1084" s="72">
        <v>6338</v>
      </c>
      <c r="G1084" s="72">
        <v>5409</v>
      </c>
      <c r="H1084" s="72">
        <v>0</v>
      </c>
      <c r="I1084" s="72">
        <v>6000</v>
      </c>
      <c r="J1084" s="72" t="s">
        <v>268</v>
      </c>
      <c r="K1084" s="72">
        <v>14930</v>
      </c>
      <c r="L1084" s="73">
        <v>4</v>
      </c>
      <c r="M1084" s="107" t="s">
        <v>32</v>
      </c>
    </row>
    <row r="1085" spans="1:13" s="3" customFormat="1" ht="15" customHeight="1" x14ac:dyDescent="0.3">
      <c r="A1085" s="95"/>
      <c r="B1085" s="100"/>
      <c r="C1085" s="109"/>
      <c r="D1085" s="36">
        <v>2020</v>
      </c>
      <c r="E1085" s="71">
        <f t="shared" ref="E1085:E1090" si="479">SUM(F1085:I1085)</f>
        <v>17902</v>
      </c>
      <c r="F1085" s="72">
        <v>6425</v>
      </c>
      <c r="G1085" s="72">
        <v>5477</v>
      </c>
      <c r="H1085" s="72">
        <v>0</v>
      </c>
      <c r="I1085" s="72">
        <v>6000</v>
      </c>
      <c r="J1085" s="72" t="s">
        <v>269</v>
      </c>
      <c r="K1085" s="72">
        <v>15833</v>
      </c>
      <c r="L1085" s="73">
        <v>0</v>
      </c>
      <c r="M1085" s="107"/>
    </row>
    <row r="1086" spans="1:13" s="3" customFormat="1" ht="15" customHeight="1" x14ac:dyDescent="0.3">
      <c r="A1086" s="95"/>
      <c r="B1086" s="100"/>
      <c r="C1086" s="109"/>
      <c r="D1086" s="36">
        <v>2021</v>
      </c>
      <c r="E1086" s="71">
        <f t="shared" si="479"/>
        <v>12060</v>
      </c>
      <c r="F1086" s="72">
        <v>6514</v>
      </c>
      <c r="G1086" s="72">
        <v>5546</v>
      </c>
      <c r="H1086" s="72">
        <v>0</v>
      </c>
      <c r="I1086" s="72">
        <v>0</v>
      </c>
      <c r="J1086" s="72" t="s">
        <v>270</v>
      </c>
      <c r="K1086" s="72">
        <v>15903</v>
      </c>
      <c r="L1086" s="73">
        <v>0</v>
      </c>
      <c r="M1086" s="107"/>
    </row>
    <row r="1087" spans="1:13" s="3" customFormat="1" ht="15" customHeight="1" x14ac:dyDescent="0.3">
      <c r="A1087" s="95"/>
      <c r="B1087" s="100"/>
      <c r="C1087" s="109"/>
      <c r="D1087" s="36">
        <v>2022</v>
      </c>
      <c r="E1087" s="71">
        <f t="shared" si="479"/>
        <v>12221</v>
      </c>
      <c r="F1087" s="72">
        <v>6604</v>
      </c>
      <c r="G1087" s="72">
        <v>5617</v>
      </c>
      <c r="H1087" s="72">
        <v>0</v>
      </c>
      <c r="I1087" s="72">
        <v>0</v>
      </c>
      <c r="J1087" s="72" t="s">
        <v>271</v>
      </c>
      <c r="K1087" s="72">
        <v>16221</v>
      </c>
      <c r="L1087" s="73">
        <v>0</v>
      </c>
      <c r="M1087" s="107"/>
    </row>
    <row r="1088" spans="1:13" s="3" customFormat="1" ht="15" customHeight="1" x14ac:dyDescent="0.3">
      <c r="A1088" s="95"/>
      <c r="B1088" s="100"/>
      <c r="C1088" s="109"/>
      <c r="D1088" s="36">
        <v>2023</v>
      </c>
      <c r="E1088" s="71">
        <f t="shared" si="479"/>
        <v>12385</v>
      </c>
      <c r="F1088" s="72">
        <v>6696</v>
      </c>
      <c r="G1088" s="72">
        <v>5689</v>
      </c>
      <c r="H1088" s="72">
        <v>0</v>
      </c>
      <c r="I1088" s="72">
        <v>0</v>
      </c>
      <c r="J1088" s="72" t="s">
        <v>272</v>
      </c>
      <c r="K1088" s="72">
        <v>16545</v>
      </c>
      <c r="L1088" s="73">
        <v>0</v>
      </c>
      <c r="M1088" s="107"/>
    </row>
    <row r="1089" spans="1:13" s="3" customFormat="1" ht="15" customHeight="1" x14ac:dyDescent="0.3">
      <c r="A1089" s="95"/>
      <c r="B1089" s="100"/>
      <c r="C1089" s="109"/>
      <c r="D1089" s="36">
        <v>2024</v>
      </c>
      <c r="E1089" s="71">
        <f t="shared" si="479"/>
        <v>12553</v>
      </c>
      <c r="F1089" s="72">
        <v>6790</v>
      </c>
      <c r="G1089" s="72">
        <v>5763</v>
      </c>
      <c r="H1089" s="72">
        <v>0</v>
      </c>
      <c r="I1089" s="72">
        <v>0</v>
      </c>
      <c r="J1089" s="72" t="s">
        <v>273</v>
      </c>
      <c r="K1089" s="72">
        <v>16876</v>
      </c>
      <c r="L1089" s="73">
        <v>0</v>
      </c>
      <c r="M1089" s="107"/>
    </row>
    <row r="1090" spans="1:13" s="3" customFormat="1" ht="15" customHeight="1" x14ac:dyDescent="0.3">
      <c r="A1090" s="95"/>
      <c r="B1090" s="100"/>
      <c r="C1090" s="109"/>
      <c r="D1090" s="36" t="s">
        <v>33</v>
      </c>
      <c r="E1090" s="71">
        <f t="shared" si="479"/>
        <v>54752</v>
      </c>
      <c r="F1090" s="72">
        <v>30660</v>
      </c>
      <c r="G1090" s="72">
        <v>24092</v>
      </c>
      <c r="H1090" s="72">
        <v>0</v>
      </c>
      <c r="I1090" s="72">
        <v>0</v>
      </c>
      <c r="J1090" s="72" t="s">
        <v>274</v>
      </c>
      <c r="K1090" s="72">
        <v>111092</v>
      </c>
      <c r="L1090" s="73">
        <v>0</v>
      </c>
      <c r="M1090" s="107"/>
    </row>
    <row r="1091" spans="1:13" s="3" customFormat="1" ht="60" customHeight="1" x14ac:dyDescent="0.25">
      <c r="A1091" s="95"/>
      <c r="B1091" s="100"/>
      <c r="C1091" s="109"/>
      <c r="D1091" s="18" t="s">
        <v>10</v>
      </c>
      <c r="E1091" s="71">
        <f>SUM(E1084:E1090)</f>
        <v>139620</v>
      </c>
      <c r="F1091" s="71">
        <f t="shared" ref="F1091:L1091" si="480">SUM(F1084:F1090)</f>
        <v>70027</v>
      </c>
      <c r="G1091" s="71">
        <f t="shared" si="480"/>
        <v>57593</v>
      </c>
      <c r="H1091" s="71">
        <f t="shared" si="480"/>
        <v>0</v>
      </c>
      <c r="I1091" s="71">
        <f t="shared" si="480"/>
        <v>12000</v>
      </c>
      <c r="J1091" s="63" t="s">
        <v>267</v>
      </c>
      <c r="K1091" s="71">
        <f t="shared" si="480"/>
        <v>207400</v>
      </c>
      <c r="L1091" s="71">
        <f t="shared" si="480"/>
        <v>4</v>
      </c>
      <c r="M1091" s="107"/>
    </row>
    <row r="1092" spans="1:13" s="3" customFormat="1" ht="15" customHeight="1" x14ac:dyDescent="0.3">
      <c r="A1092" s="95">
        <v>2</v>
      </c>
      <c r="B1092" s="107" t="s">
        <v>243</v>
      </c>
      <c r="C1092" s="109" t="s">
        <v>341</v>
      </c>
      <c r="D1092" s="36">
        <v>2019</v>
      </c>
      <c r="E1092" s="71">
        <f>SUM(F1092:I1092)</f>
        <v>0</v>
      </c>
      <c r="F1092" s="72">
        <v>0</v>
      </c>
      <c r="G1092" s="72">
        <v>0</v>
      </c>
      <c r="H1092" s="72">
        <v>0</v>
      </c>
      <c r="I1092" s="72">
        <v>0</v>
      </c>
      <c r="J1092" s="74" t="s">
        <v>266</v>
      </c>
      <c r="K1092" s="72">
        <v>10150</v>
      </c>
      <c r="L1092" s="73">
        <v>0</v>
      </c>
      <c r="M1092" s="100" t="s">
        <v>28</v>
      </c>
    </row>
    <row r="1093" spans="1:13" s="3" customFormat="1" ht="15" customHeight="1" x14ac:dyDescent="0.3">
      <c r="A1093" s="95"/>
      <c r="B1093" s="100"/>
      <c r="C1093" s="109"/>
      <c r="D1093" s="36">
        <v>2020</v>
      </c>
      <c r="E1093" s="71">
        <f t="shared" ref="E1093:E1098" si="481">SUM(F1093:I1093)</f>
        <v>0</v>
      </c>
      <c r="F1093" s="72">
        <v>0</v>
      </c>
      <c r="G1093" s="72">
        <v>0</v>
      </c>
      <c r="H1093" s="72">
        <v>0</v>
      </c>
      <c r="I1093" s="72">
        <v>0</v>
      </c>
      <c r="J1093" s="74" t="s">
        <v>266</v>
      </c>
      <c r="K1093" s="72">
        <v>11033</v>
      </c>
      <c r="L1093" s="73">
        <v>0</v>
      </c>
      <c r="M1093" s="100"/>
    </row>
    <row r="1094" spans="1:13" s="3" customFormat="1" ht="15" customHeight="1" x14ac:dyDescent="0.25">
      <c r="A1094" s="95"/>
      <c r="B1094" s="100"/>
      <c r="C1094" s="109"/>
      <c r="D1094" s="36">
        <v>2021</v>
      </c>
      <c r="E1094" s="71">
        <f t="shared" si="481"/>
        <v>0</v>
      </c>
      <c r="F1094" s="62">
        <v>0</v>
      </c>
      <c r="G1094" s="62">
        <v>0</v>
      </c>
      <c r="H1094" s="62">
        <v>0</v>
      </c>
      <c r="I1094" s="62">
        <v>0</v>
      </c>
      <c r="J1094" s="62">
        <v>0</v>
      </c>
      <c r="K1094" s="62">
        <v>0</v>
      </c>
      <c r="L1094" s="88">
        <v>0</v>
      </c>
      <c r="M1094" s="100"/>
    </row>
    <row r="1095" spans="1:13" s="3" customFormat="1" ht="15" customHeight="1" x14ac:dyDescent="0.25">
      <c r="A1095" s="95"/>
      <c r="B1095" s="100"/>
      <c r="C1095" s="109"/>
      <c r="D1095" s="36">
        <v>2022</v>
      </c>
      <c r="E1095" s="71">
        <f t="shared" si="481"/>
        <v>0</v>
      </c>
      <c r="F1095" s="62">
        <v>0</v>
      </c>
      <c r="G1095" s="62">
        <v>0</v>
      </c>
      <c r="H1095" s="62">
        <v>0</v>
      </c>
      <c r="I1095" s="62">
        <v>0</v>
      </c>
      <c r="J1095" s="62">
        <v>0</v>
      </c>
      <c r="K1095" s="62">
        <v>0</v>
      </c>
      <c r="L1095" s="88">
        <v>0</v>
      </c>
      <c r="M1095" s="100"/>
    </row>
    <row r="1096" spans="1:13" s="3" customFormat="1" ht="15" customHeight="1" x14ac:dyDescent="0.25">
      <c r="A1096" s="95"/>
      <c r="B1096" s="100"/>
      <c r="C1096" s="109"/>
      <c r="D1096" s="36">
        <v>2023</v>
      </c>
      <c r="E1096" s="71">
        <f t="shared" si="481"/>
        <v>0</v>
      </c>
      <c r="F1096" s="62">
        <v>0</v>
      </c>
      <c r="G1096" s="62">
        <v>0</v>
      </c>
      <c r="H1096" s="62">
        <v>0</v>
      </c>
      <c r="I1096" s="62">
        <v>0</v>
      </c>
      <c r="J1096" s="62">
        <v>0</v>
      </c>
      <c r="K1096" s="62">
        <v>0</v>
      </c>
      <c r="L1096" s="88">
        <v>0</v>
      </c>
      <c r="M1096" s="100"/>
    </row>
    <row r="1097" spans="1:13" s="3" customFormat="1" ht="15" customHeight="1" x14ac:dyDescent="0.25">
      <c r="A1097" s="95"/>
      <c r="B1097" s="100"/>
      <c r="C1097" s="109"/>
      <c r="D1097" s="36">
        <v>2024</v>
      </c>
      <c r="E1097" s="71">
        <f t="shared" si="481"/>
        <v>0</v>
      </c>
      <c r="F1097" s="62">
        <v>0</v>
      </c>
      <c r="G1097" s="62">
        <v>0</v>
      </c>
      <c r="H1097" s="62">
        <v>0</v>
      </c>
      <c r="I1097" s="62">
        <v>0</v>
      </c>
      <c r="J1097" s="62">
        <v>0</v>
      </c>
      <c r="K1097" s="62">
        <v>0</v>
      </c>
      <c r="L1097" s="88">
        <v>0</v>
      </c>
      <c r="M1097" s="100"/>
    </row>
    <row r="1098" spans="1:13" s="3" customFormat="1" ht="15" customHeight="1" x14ac:dyDescent="0.25">
      <c r="A1098" s="95"/>
      <c r="B1098" s="100"/>
      <c r="C1098" s="109"/>
      <c r="D1098" s="36" t="s">
        <v>33</v>
      </c>
      <c r="E1098" s="71">
        <f t="shared" si="481"/>
        <v>0</v>
      </c>
      <c r="F1098" s="62">
        <v>0</v>
      </c>
      <c r="G1098" s="62">
        <v>0</v>
      </c>
      <c r="H1098" s="62">
        <v>0</v>
      </c>
      <c r="I1098" s="62">
        <v>0</v>
      </c>
      <c r="J1098" s="62">
        <v>0</v>
      </c>
      <c r="K1098" s="62">
        <v>0</v>
      </c>
      <c r="L1098" s="88">
        <v>0</v>
      </c>
      <c r="M1098" s="100"/>
    </row>
    <row r="1099" spans="1:13" s="3" customFormat="1" ht="56.25" customHeight="1" x14ac:dyDescent="0.25">
      <c r="A1099" s="95"/>
      <c r="B1099" s="100"/>
      <c r="C1099" s="109"/>
      <c r="D1099" s="18" t="s">
        <v>10</v>
      </c>
      <c r="E1099" s="71">
        <f>SUM(E1092:E1098)</f>
        <v>0</v>
      </c>
      <c r="F1099" s="71">
        <f t="shared" ref="F1099:L1099" si="482">SUM(F1092:F1098)</f>
        <v>0</v>
      </c>
      <c r="G1099" s="71">
        <f t="shared" si="482"/>
        <v>0</v>
      </c>
      <c r="H1099" s="71">
        <f t="shared" si="482"/>
        <v>0</v>
      </c>
      <c r="I1099" s="71">
        <f t="shared" si="482"/>
        <v>0</v>
      </c>
      <c r="J1099" s="63" t="s">
        <v>265</v>
      </c>
      <c r="K1099" s="71">
        <f t="shared" si="482"/>
        <v>21183</v>
      </c>
      <c r="L1099" s="71">
        <f t="shared" si="482"/>
        <v>0</v>
      </c>
      <c r="M1099" s="100"/>
    </row>
    <row r="1100" spans="1:13" s="3" customFormat="1" ht="15" customHeight="1" x14ac:dyDescent="0.3">
      <c r="A1100" s="95">
        <v>3</v>
      </c>
      <c r="B1100" s="96" t="s">
        <v>211</v>
      </c>
      <c r="C1100" s="109" t="s">
        <v>341</v>
      </c>
      <c r="D1100" s="36">
        <v>2019</v>
      </c>
      <c r="E1100" s="63">
        <f>SUM(F1100:I1100)</f>
        <v>10000</v>
      </c>
      <c r="F1100" s="72">
        <v>6000</v>
      </c>
      <c r="G1100" s="72">
        <v>0</v>
      </c>
      <c r="H1100" s="72">
        <v>0</v>
      </c>
      <c r="I1100" s="72">
        <v>4000</v>
      </c>
      <c r="J1100" s="72" t="s">
        <v>264</v>
      </c>
      <c r="K1100" s="72">
        <v>1100</v>
      </c>
      <c r="L1100" s="73">
        <v>4</v>
      </c>
      <c r="M1100" s="100" t="s">
        <v>348</v>
      </c>
    </row>
    <row r="1101" spans="1:13" s="3" customFormat="1" ht="15" customHeight="1" x14ac:dyDescent="0.3">
      <c r="A1101" s="95"/>
      <c r="B1101" s="96"/>
      <c r="C1101" s="109"/>
      <c r="D1101" s="36">
        <v>2020</v>
      </c>
      <c r="E1101" s="63">
        <f t="shared" ref="E1101:E1106" si="483">SUM(F1101:I1101)</f>
        <v>6000</v>
      </c>
      <c r="F1101" s="72">
        <v>4000</v>
      </c>
      <c r="G1101" s="72">
        <v>0</v>
      </c>
      <c r="H1101" s="72">
        <v>0</v>
      </c>
      <c r="I1101" s="72">
        <v>2000</v>
      </c>
      <c r="J1101" s="72" t="s">
        <v>264</v>
      </c>
      <c r="K1101" s="72">
        <v>1284</v>
      </c>
      <c r="L1101" s="73">
        <v>0</v>
      </c>
      <c r="M1101" s="100"/>
    </row>
    <row r="1102" spans="1:13" s="3" customFormat="1" ht="15" customHeight="1" x14ac:dyDescent="0.25">
      <c r="A1102" s="95"/>
      <c r="B1102" s="96"/>
      <c r="C1102" s="109"/>
      <c r="D1102" s="36">
        <v>2021</v>
      </c>
      <c r="E1102" s="63">
        <f t="shared" si="483"/>
        <v>0</v>
      </c>
      <c r="F1102" s="62">
        <v>0</v>
      </c>
      <c r="G1102" s="62">
        <v>0</v>
      </c>
      <c r="H1102" s="62">
        <v>0</v>
      </c>
      <c r="I1102" s="62">
        <v>0</v>
      </c>
      <c r="J1102" s="62">
        <v>0</v>
      </c>
      <c r="K1102" s="62">
        <v>1380</v>
      </c>
      <c r="L1102" s="88">
        <v>0</v>
      </c>
      <c r="M1102" s="100"/>
    </row>
    <row r="1103" spans="1:13" s="3" customFormat="1" ht="15" customHeight="1" x14ac:dyDescent="0.25">
      <c r="A1103" s="95"/>
      <c r="B1103" s="96"/>
      <c r="C1103" s="109"/>
      <c r="D1103" s="36">
        <v>2022</v>
      </c>
      <c r="E1103" s="63">
        <f t="shared" si="483"/>
        <v>0</v>
      </c>
      <c r="F1103" s="62">
        <v>0</v>
      </c>
      <c r="G1103" s="62">
        <v>0</v>
      </c>
      <c r="H1103" s="62">
        <v>0</v>
      </c>
      <c r="I1103" s="62">
        <v>0</v>
      </c>
      <c r="J1103" s="62">
        <v>0</v>
      </c>
      <c r="K1103" s="62">
        <v>2280</v>
      </c>
      <c r="L1103" s="88">
        <v>0</v>
      </c>
      <c r="M1103" s="100"/>
    </row>
    <row r="1104" spans="1:13" s="3" customFormat="1" ht="15" customHeight="1" x14ac:dyDescent="0.25">
      <c r="A1104" s="95"/>
      <c r="B1104" s="96"/>
      <c r="C1104" s="109"/>
      <c r="D1104" s="36">
        <v>2023</v>
      </c>
      <c r="E1104" s="63">
        <f t="shared" si="483"/>
        <v>0</v>
      </c>
      <c r="F1104" s="62">
        <v>0</v>
      </c>
      <c r="G1104" s="62">
        <v>0</v>
      </c>
      <c r="H1104" s="62">
        <v>0</v>
      </c>
      <c r="I1104" s="62">
        <v>0</v>
      </c>
      <c r="J1104" s="62">
        <v>0</v>
      </c>
      <c r="K1104" s="62">
        <v>2328</v>
      </c>
      <c r="L1104" s="88">
        <v>0</v>
      </c>
      <c r="M1104" s="100"/>
    </row>
    <row r="1105" spans="1:13" s="3" customFormat="1" ht="15" customHeight="1" x14ac:dyDescent="0.25">
      <c r="A1105" s="95"/>
      <c r="B1105" s="96"/>
      <c r="C1105" s="109"/>
      <c r="D1105" s="36">
        <v>2024</v>
      </c>
      <c r="E1105" s="63">
        <f t="shared" si="483"/>
        <v>0</v>
      </c>
      <c r="F1105" s="62">
        <v>0</v>
      </c>
      <c r="G1105" s="62">
        <v>0</v>
      </c>
      <c r="H1105" s="62">
        <v>0</v>
      </c>
      <c r="I1105" s="62">
        <v>0</v>
      </c>
      <c r="J1105" s="62">
        <v>0</v>
      </c>
      <c r="K1105" s="62">
        <v>0</v>
      </c>
      <c r="L1105" s="88">
        <v>0</v>
      </c>
      <c r="M1105" s="100"/>
    </row>
    <row r="1106" spans="1:13" s="3" customFormat="1" ht="15" customHeight="1" x14ac:dyDescent="0.25">
      <c r="A1106" s="95"/>
      <c r="B1106" s="96"/>
      <c r="C1106" s="109"/>
      <c r="D1106" s="36" t="s">
        <v>33</v>
      </c>
      <c r="E1106" s="63">
        <f t="shared" si="483"/>
        <v>0</v>
      </c>
      <c r="F1106" s="62">
        <v>0</v>
      </c>
      <c r="G1106" s="62">
        <v>0</v>
      </c>
      <c r="H1106" s="62">
        <v>0</v>
      </c>
      <c r="I1106" s="62">
        <v>0</v>
      </c>
      <c r="J1106" s="62">
        <v>0</v>
      </c>
      <c r="K1106" s="62">
        <v>0</v>
      </c>
      <c r="L1106" s="88">
        <v>0</v>
      </c>
      <c r="M1106" s="100"/>
    </row>
    <row r="1107" spans="1:13" s="3" customFormat="1" ht="56.4" customHeight="1" x14ac:dyDescent="0.25">
      <c r="A1107" s="95"/>
      <c r="B1107" s="96"/>
      <c r="C1107" s="109"/>
      <c r="D1107" s="18" t="s">
        <v>10</v>
      </c>
      <c r="E1107" s="63">
        <f>SUM(E1100:E1106)</f>
        <v>16000</v>
      </c>
      <c r="F1107" s="63">
        <f t="shared" ref="F1107:L1107" si="484">SUM(F1100:F1106)</f>
        <v>10000</v>
      </c>
      <c r="G1107" s="63">
        <f t="shared" si="484"/>
        <v>0</v>
      </c>
      <c r="H1107" s="63">
        <f t="shared" si="484"/>
        <v>0</v>
      </c>
      <c r="I1107" s="63">
        <f t="shared" si="484"/>
        <v>6000</v>
      </c>
      <c r="J1107" s="63" t="s">
        <v>263</v>
      </c>
      <c r="K1107" s="63">
        <f t="shared" si="484"/>
        <v>8372</v>
      </c>
      <c r="L1107" s="63">
        <f t="shared" si="484"/>
        <v>4</v>
      </c>
      <c r="M1107" s="100"/>
    </row>
    <row r="1108" spans="1:13" s="3" customFormat="1" ht="15" customHeight="1" x14ac:dyDescent="0.3">
      <c r="A1108" s="95">
        <v>4</v>
      </c>
      <c r="B1108" s="96" t="s">
        <v>212</v>
      </c>
      <c r="C1108" s="109" t="s">
        <v>341</v>
      </c>
      <c r="D1108" s="36">
        <v>2019</v>
      </c>
      <c r="E1108" s="71">
        <f>SUM(F1108:I1108)</f>
        <v>8727</v>
      </c>
      <c r="F1108" s="72">
        <v>4554</v>
      </c>
      <c r="G1108" s="72">
        <v>1398</v>
      </c>
      <c r="H1108" s="72">
        <v>0</v>
      </c>
      <c r="I1108" s="72">
        <v>2775</v>
      </c>
      <c r="J1108" s="72" t="s">
        <v>260</v>
      </c>
      <c r="K1108" s="72">
        <v>10159.24</v>
      </c>
      <c r="L1108" s="88">
        <v>6</v>
      </c>
      <c r="M1108" s="107" t="s">
        <v>32</v>
      </c>
    </row>
    <row r="1109" spans="1:13" s="3" customFormat="1" ht="15" customHeight="1" x14ac:dyDescent="0.3">
      <c r="A1109" s="95"/>
      <c r="B1109" s="96"/>
      <c r="C1109" s="109"/>
      <c r="D1109" s="36">
        <v>2020</v>
      </c>
      <c r="E1109" s="71">
        <f t="shared" ref="E1109:E1114" si="485">SUM(F1109:I1109)</f>
        <v>7541</v>
      </c>
      <c r="F1109" s="72">
        <v>3964</v>
      </c>
      <c r="G1109" s="72">
        <v>1427</v>
      </c>
      <c r="H1109" s="72">
        <v>0</v>
      </c>
      <c r="I1109" s="72">
        <v>2150</v>
      </c>
      <c r="J1109" s="72" t="s">
        <v>261</v>
      </c>
      <c r="K1109" s="72">
        <v>16630.490000000002</v>
      </c>
      <c r="L1109" s="88">
        <v>1</v>
      </c>
      <c r="M1109" s="107"/>
    </row>
    <row r="1110" spans="1:13" s="3" customFormat="1" ht="15" customHeight="1" x14ac:dyDescent="0.3">
      <c r="A1110" s="95"/>
      <c r="B1110" s="96"/>
      <c r="C1110" s="109"/>
      <c r="D1110" s="36">
        <v>2021</v>
      </c>
      <c r="E1110" s="71">
        <f t="shared" si="485"/>
        <v>3305</v>
      </c>
      <c r="F1110" s="72">
        <v>1850</v>
      </c>
      <c r="G1110" s="72">
        <v>1455</v>
      </c>
      <c r="H1110" s="72">
        <v>0</v>
      </c>
      <c r="I1110" s="72">
        <v>0</v>
      </c>
      <c r="J1110" s="72" t="s">
        <v>262</v>
      </c>
      <c r="K1110" s="72">
        <v>16738</v>
      </c>
      <c r="L1110" s="88">
        <v>2</v>
      </c>
      <c r="M1110" s="107"/>
    </row>
    <row r="1111" spans="1:13" s="3" customFormat="1" ht="15" customHeight="1" x14ac:dyDescent="0.3">
      <c r="A1111" s="95"/>
      <c r="B1111" s="96"/>
      <c r="C1111" s="109"/>
      <c r="D1111" s="36">
        <v>2022</v>
      </c>
      <c r="E1111" s="71">
        <f t="shared" si="485"/>
        <v>3371</v>
      </c>
      <c r="F1111" s="72">
        <v>1887</v>
      </c>
      <c r="G1111" s="72">
        <v>1484</v>
      </c>
      <c r="H1111" s="72">
        <v>0</v>
      </c>
      <c r="I1111" s="72">
        <v>0</v>
      </c>
      <c r="J1111" s="72" t="s">
        <v>257</v>
      </c>
      <c r="K1111" s="72">
        <v>17514</v>
      </c>
      <c r="L1111" s="88">
        <v>1</v>
      </c>
      <c r="M1111" s="107"/>
    </row>
    <row r="1112" spans="1:13" s="3" customFormat="1" ht="15" customHeight="1" x14ac:dyDescent="0.3">
      <c r="A1112" s="95"/>
      <c r="B1112" s="96"/>
      <c r="C1112" s="109"/>
      <c r="D1112" s="36">
        <v>2023</v>
      </c>
      <c r="E1112" s="71">
        <f t="shared" si="485"/>
        <v>3439</v>
      </c>
      <c r="F1112" s="72">
        <v>1925</v>
      </c>
      <c r="G1112" s="72">
        <v>1514</v>
      </c>
      <c r="H1112" s="72">
        <v>0</v>
      </c>
      <c r="I1112" s="72">
        <v>0</v>
      </c>
      <c r="J1112" s="72" t="s">
        <v>257</v>
      </c>
      <c r="K1112" s="72">
        <v>17865</v>
      </c>
      <c r="L1112" s="88">
        <v>0</v>
      </c>
      <c r="M1112" s="107"/>
    </row>
    <row r="1113" spans="1:13" s="3" customFormat="1" ht="15" customHeight="1" x14ac:dyDescent="0.3">
      <c r="A1113" s="95"/>
      <c r="B1113" s="96"/>
      <c r="C1113" s="109"/>
      <c r="D1113" s="36">
        <v>2024</v>
      </c>
      <c r="E1113" s="71">
        <f t="shared" si="485"/>
        <v>3507</v>
      </c>
      <c r="F1113" s="72">
        <v>1963</v>
      </c>
      <c r="G1113" s="72">
        <v>1544</v>
      </c>
      <c r="H1113" s="72">
        <v>0</v>
      </c>
      <c r="I1113" s="72">
        <v>0</v>
      </c>
      <c r="J1113" s="72" t="s">
        <v>258</v>
      </c>
      <c r="K1113" s="72">
        <v>18222</v>
      </c>
      <c r="L1113" s="88">
        <v>0</v>
      </c>
      <c r="M1113" s="107"/>
    </row>
    <row r="1114" spans="1:13" s="3" customFormat="1" ht="15" customHeight="1" x14ac:dyDescent="0.3">
      <c r="A1114" s="95"/>
      <c r="B1114" s="96"/>
      <c r="C1114" s="109"/>
      <c r="D1114" s="36" t="s">
        <v>33</v>
      </c>
      <c r="E1114" s="71">
        <f t="shared" si="485"/>
        <v>22564</v>
      </c>
      <c r="F1114" s="72">
        <v>12637</v>
      </c>
      <c r="G1114" s="72">
        <v>9927</v>
      </c>
      <c r="H1114" s="72">
        <v>0</v>
      </c>
      <c r="I1114" s="72">
        <v>0</v>
      </c>
      <c r="J1114" s="72" t="s">
        <v>259</v>
      </c>
      <c r="K1114" s="72">
        <v>116916</v>
      </c>
      <c r="L1114" s="88">
        <v>0</v>
      </c>
      <c r="M1114" s="107"/>
    </row>
    <row r="1115" spans="1:13" s="3" customFormat="1" ht="62.4" customHeight="1" x14ac:dyDescent="0.25">
      <c r="A1115" s="95"/>
      <c r="B1115" s="96"/>
      <c r="C1115" s="109"/>
      <c r="D1115" s="18" t="s">
        <v>10</v>
      </c>
      <c r="E1115" s="71">
        <f>SUM(E1108:E1114)</f>
        <v>52454</v>
      </c>
      <c r="F1115" s="71">
        <f t="shared" ref="F1115:L1115" si="486">SUM(F1108:F1114)</f>
        <v>28780</v>
      </c>
      <c r="G1115" s="71">
        <f t="shared" si="486"/>
        <v>18749</v>
      </c>
      <c r="H1115" s="71">
        <f t="shared" si="486"/>
        <v>0</v>
      </c>
      <c r="I1115" s="71">
        <f t="shared" si="486"/>
        <v>4925</v>
      </c>
      <c r="J1115" s="63" t="s">
        <v>314</v>
      </c>
      <c r="K1115" s="71">
        <f t="shared" si="486"/>
        <v>214044.73</v>
      </c>
      <c r="L1115" s="71">
        <f t="shared" si="486"/>
        <v>10</v>
      </c>
      <c r="M1115" s="107"/>
    </row>
    <row r="1116" spans="1:13" s="3" customFormat="1" ht="15" customHeight="1" x14ac:dyDescent="0.3">
      <c r="A1116" s="95">
        <v>5</v>
      </c>
      <c r="B1116" s="96" t="s">
        <v>213</v>
      </c>
      <c r="C1116" s="109" t="s">
        <v>341</v>
      </c>
      <c r="D1116" s="18">
        <v>2019</v>
      </c>
      <c r="E1116" s="71">
        <f>SUM(F1116:I1116)</f>
        <v>0</v>
      </c>
      <c r="F1116" s="75">
        <v>0</v>
      </c>
      <c r="G1116" s="72">
        <v>0</v>
      </c>
      <c r="H1116" s="72">
        <v>0</v>
      </c>
      <c r="I1116" s="72">
        <v>0</v>
      </c>
      <c r="J1116" s="74" t="s">
        <v>313</v>
      </c>
      <c r="K1116" s="72">
        <v>2492</v>
      </c>
      <c r="L1116" s="73">
        <v>0</v>
      </c>
      <c r="M1116" s="100" t="s">
        <v>29</v>
      </c>
    </row>
    <row r="1117" spans="1:13" s="3" customFormat="1" ht="15" customHeight="1" x14ac:dyDescent="0.3">
      <c r="A1117" s="95"/>
      <c r="B1117" s="96"/>
      <c r="C1117" s="109"/>
      <c r="D1117" s="18">
        <v>2020</v>
      </c>
      <c r="E1117" s="71">
        <f t="shared" ref="E1117:E1122" si="487">SUM(F1117:I1117)</f>
        <v>0</v>
      </c>
      <c r="F1117" s="75">
        <v>0</v>
      </c>
      <c r="G1117" s="72">
        <v>0</v>
      </c>
      <c r="H1117" s="72">
        <v>0</v>
      </c>
      <c r="I1117" s="72">
        <v>0</v>
      </c>
      <c r="J1117" s="74" t="s">
        <v>313</v>
      </c>
      <c r="K1117" s="72">
        <v>2926</v>
      </c>
      <c r="L1117" s="73">
        <v>0</v>
      </c>
      <c r="M1117" s="100"/>
    </row>
    <row r="1118" spans="1:13" s="3" customFormat="1" ht="15" customHeight="1" x14ac:dyDescent="0.25">
      <c r="A1118" s="95"/>
      <c r="B1118" s="96"/>
      <c r="C1118" s="109"/>
      <c r="D1118" s="18">
        <v>2021</v>
      </c>
      <c r="E1118" s="71">
        <f t="shared" si="487"/>
        <v>0</v>
      </c>
      <c r="F1118" s="63">
        <v>0</v>
      </c>
      <c r="G1118" s="62">
        <v>0</v>
      </c>
      <c r="H1118" s="62">
        <v>0</v>
      </c>
      <c r="I1118" s="62">
        <v>0</v>
      </c>
      <c r="J1118" s="62">
        <v>0</v>
      </c>
      <c r="K1118" s="62">
        <v>0</v>
      </c>
      <c r="L1118" s="88">
        <v>0</v>
      </c>
      <c r="M1118" s="100"/>
    </row>
    <row r="1119" spans="1:13" s="3" customFormat="1" ht="15" customHeight="1" x14ac:dyDescent="0.25">
      <c r="A1119" s="95"/>
      <c r="B1119" s="96"/>
      <c r="C1119" s="109"/>
      <c r="D1119" s="18">
        <v>2022</v>
      </c>
      <c r="E1119" s="71">
        <f t="shared" si="487"/>
        <v>0</v>
      </c>
      <c r="F1119" s="63">
        <v>0</v>
      </c>
      <c r="G1119" s="62">
        <v>0</v>
      </c>
      <c r="H1119" s="62">
        <v>0</v>
      </c>
      <c r="I1119" s="62">
        <v>0</v>
      </c>
      <c r="J1119" s="62">
        <v>0</v>
      </c>
      <c r="K1119" s="62">
        <v>0</v>
      </c>
      <c r="L1119" s="88">
        <v>0</v>
      </c>
      <c r="M1119" s="100"/>
    </row>
    <row r="1120" spans="1:13" s="3" customFormat="1" ht="15" customHeight="1" x14ac:dyDescent="0.25">
      <c r="A1120" s="95"/>
      <c r="B1120" s="96"/>
      <c r="C1120" s="109"/>
      <c r="D1120" s="18">
        <v>2023</v>
      </c>
      <c r="E1120" s="71">
        <f t="shared" si="487"/>
        <v>0</v>
      </c>
      <c r="F1120" s="63">
        <v>0</v>
      </c>
      <c r="G1120" s="62">
        <v>0</v>
      </c>
      <c r="H1120" s="62">
        <v>0</v>
      </c>
      <c r="I1120" s="62">
        <v>0</v>
      </c>
      <c r="J1120" s="62">
        <v>0</v>
      </c>
      <c r="K1120" s="62">
        <v>0</v>
      </c>
      <c r="L1120" s="88">
        <v>0</v>
      </c>
      <c r="M1120" s="100"/>
    </row>
    <row r="1121" spans="1:13" s="3" customFormat="1" ht="15" customHeight="1" x14ac:dyDescent="0.25">
      <c r="A1121" s="95"/>
      <c r="B1121" s="96"/>
      <c r="C1121" s="109"/>
      <c r="D1121" s="18">
        <v>2024</v>
      </c>
      <c r="E1121" s="71">
        <f t="shared" si="487"/>
        <v>0</v>
      </c>
      <c r="F1121" s="63">
        <v>0</v>
      </c>
      <c r="G1121" s="62">
        <v>0</v>
      </c>
      <c r="H1121" s="62">
        <v>0</v>
      </c>
      <c r="I1121" s="62">
        <v>0</v>
      </c>
      <c r="J1121" s="62">
        <v>0</v>
      </c>
      <c r="K1121" s="62">
        <v>0</v>
      </c>
      <c r="L1121" s="88">
        <v>0</v>
      </c>
      <c r="M1121" s="100"/>
    </row>
    <row r="1122" spans="1:13" s="3" customFormat="1" ht="15" customHeight="1" x14ac:dyDescent="0.25">
      <c r="A1122" s="95"/>
      <c r="B1122" s="96"/>
      <c r="C1122" s="109"/>
      <c r="D1122" s="18" t="s">
        <v>33</v>
      </c>
      <c r="E1122" s="71">
        <f t="shared" si="487"/>
        <v>0</v>
      </c>
      <c r="F1122" s="63">
        <v>0</v>
      </c>
      <c r="G1122" s="62">
        <v>0</v>
      </c>
      <c r="H1122" s="62">
        <v>0</v>
      </c>
      <c r="I1122" s="62">
        <v>0</v>
      </c>
      <c r="J1122" s="62">
        <v>0</v>
      </c>
      <c r="K1122" s="62">
        <v>0</v>
      </c>
      <c r="L1122" s="88">
        <v>0</v>
      </c>
      <c r="M1122" s="100"/>
    </row>
    <row r="1123" spans="1:13" s="3" customFormat="1" ht="63" customHeight="1" x14ac:dyDescent="0.25">
      <c r="A1123" s="95"/>
      <c r="B1123" s="96"/>
      <c r="C1123" s="109"/>
      <c r="D1123" s="18" t="s">
        <v>10</v>
      </c>
      <c r="E1123" s="71">
        <f t="shared" ref="E1123:I1123" si="488">SUM(E1116:E1122)</f>
        <v>0</v>
      </c>
      <c r="F1123" s="71">
        <f t="shared" si="488"/>
        <v>0</v>
      </c>
      <c r="G1123" s="71">
        <f t="shared" si="488"/>
        <v>0</v>
      </c>
      <c r="H1123" s="71">
        <f t="shared" si="488"/>
        <v>0</v>
      </c>
      <c r="I1123" s="71">
        <f t="shared" si="488"/>
        <v>0</v>
      </c>
      <c r="J1123" s="63" t="s">
        <v>248</v>
      </c>
      <c r="K1123" s="63">
        <f t="shared" ref="K1123:L1123" si="489">SUM(K1116:K1122)</f>
        <v>5418</v>
      </c>
      <c r="L1123" s="64">
        <f t="shared" si="489"/>
        <v>0</v>
      </c>
      <c r="M1123" s="100"/>
    </row>
    <row r="1124" spans="1:13" s="3" customFormat="1" ht="15" customHeight="1" x14ac:dyDescent="0.3">
      <c r="A1124" s="95">
        <v>6</v>
      </c>
      <c r="B1124" s="96" t="s">
        <v>214</v>
      </c>
      <c r="C1124" s="109" t="s">
        <v>341</v>
      </c>
      <c r="D1124" s="36">
        <v>2019</v>
      </c>
      <c r="E1124" s="71">
        <f>SUM(F1124:I1124)</f>
        <v>0</v>
      </c>
      <c r="F1124" s="76">
        <v>0</v>
      </c>
      <c r="G1124" s="72">
        <v>0</v>
      </c>
      <c r="H1124" s="72">
        <v>0</v>
      </c>
      <c r="I1124" s="72">
        <v>0</v>
      </c>
      <c r="J1124" s="74" t="s">
        <v>315</v>
      </c>
      <c r="K1124" s="72">
        <v>2597</v>
      </c>
      <c r="L1124" s="73">
        <v>0</v>
      </c>
      <c r="M1124" s="100" t="s">
        <v>36</v>
      </c>
    </row>
    <row r="1125" spans="1:13" s="3" customFormat="1" ht="15" customHeight="1" x14ac:dyDescent="0.3">
      <c r="A1125" s="95"/>
      <c r="B1125" s="96"/>
      <c r="C1125" s="109"/>
      <c r="D1125" s="36">
        <v>2020</v>
      </c>
      <c r="E1125" s="71">
        <f t="shared" ref="E1125:E1130" si="490">SUM(F1125:I1125)</f>
        <v>0</v>
      </c>
      <c r="F1125" s="72">
        <v>0</v>
      </c>
      <c r="G1125" s="72">
        <v>0</v>
      </c>
      <c r="H1125" s="72">
        <v>0</v>
      </c>
      <c r="I1125" s="72">
        <v>0</v>
      </c>
      <c r="J1125" s="74" t="s">
        <v>313</v>
      </c>
      <c r="K1125" s="72">
        <v>3197</v>
      </c>
      <c r="L1125" s="73">
        <v>0</v>
      </c>
      <c r="M1125" s="100"/>
    </row>
    <row r="1126" spans="1:13" s="3" customFormat="1" ht="15" customHeight="1" x14ac:dyDescent="0.3">
      <c r="A1126" s="95"/>
      <c r="B1126" s="96"/>
      <c r="C1126" s="109"/>
      <c r="D1126" s="36">
        <v>2021</v>
      </c>
      <c r="E1126" s="71">
        <f t="shared" si="490"/>
        <v>0</v>
      </c>
      <c r="F1126" s="72">
        <v>0</v>
      </c>
      <c r="G1126" s="72">
        <v>0</v>
      </c>
      <c r="H1126" s="72">
        <v>0</v>
      </c>
      <c r="I1126" s="72">
        <v>0</v>
      </c>
      <c r="J1126" s="74" t="s">
        <v>316</v>
      </c>
      <c r="K1126" s="72">
        <v>3873</v>
      </c>
      <c r="L1126" s="73">
        <v>0</v>
      </c>
      <c r="M1126" s="100"/>
    </row>
    <row r="1127" spans="1:13" s="3" customFormat="1" ht="15" customHeight="1" x14ac:dyDescent="0.25">
      <c r="A1127" s="95"/>
      <c r="B1127" s="96"/>
      <c r="C1127" s="109"/>
      <c r="D1127" s="36">
        <v>2022</v>
      </c>
      <c r="E1127" s="71">
        <f t="shared" si="490"/>
        <v>0</v>
      </c>
      <c r="F1127" s="62">
        <v>0</v>
      </c>
      <c r="G1127" s="62">
        <v>0</v>
      </c>
      <c r="H1127" s="62">
        <v>0</v>
      </c>
      <c r="I1127" s="62">
        <v>0</v>
      </c>
      <c r="J1127" s="62">
        <v>0</v>
      </c>
      <c r="K1127" s="62">
        <v>0</v>
      </c>
      <c r="L1127" s="88">
        <v>0</v>
      </c>
      <c r="M1127" s="100"/>
    </row>
    <row r="1128" spans="1:13" s="3" customFormat="1" ht="15" customHeight="1" x14ac:dyDescent="0.25">
      <c r="A1128" s="95"/>
      <c r="B1128" s="96"/>
      <c r="C1128" s="109"/>
      <c r="D1128" s="36">
        <v>2023</v>
      </c>
      <c r="E1128" s="71">
        <f t="shared" si="490"/>
        <v>0</v>
      </c>
      <c r="F1128" s="62">
        <v>0</v>
      </c>
      <c r="G1128" s="62">
        <v>0</v>
      </c>
      <c r="H1128" s="62">
        <v>0</v>
      </c>
      <c r="I1128" s="62">
        <v>0</v>
      </c>
      <c r="J1128" s="62">
        <v>0</v>
      </c>
      <c r="K1128" s="62">
        <v>3873</v>
      </c>
      <c r="L1128" s="88">
        <v>0</v>
      </c>
      <c r="M1128" s="100"/>
    </row>
    <row r="1129" spans="1:13" s="3" customFormat="1" ht="15" customHeight="1" x14ac:dyDescent="0.25">
      <c r="A1129" s="95"/>
      <c r="B1129" s="96"/>
      <c r="C1129" s="109"/>
      <c r="D1129" s="36">
        <v>2024</v>
      </c>
      <c r="E1129" s="71">
        <f t="shared" si="490"/>
        <v>0</v>
      </c>
      <c r="F1129" s="62">
        <v>0</v>
      </c>
      <c r="G1129" s="62">
        <v>0</v>
      </c>
      <c r="H1129" s="62">
        <v>0</v>
      </c>
      <c r="I1129" s="62">
        <v>0</v>
      </c>
      <c r="J1129" s="62">
        <v>0</v>
      </c>
      <c r="K1129" s="62">
        <v>0</v>
      </c>
      <c r="L1129" s="88">
        <v>0</v>
      </c>
      <c r="M1129" s="100"/>
    </row>
    <row r="1130" spans="1:13" s="3" customFormat="1" ht="15" customHeight="1" x14ac:dyDescent="0.25">
      <c r="A1130" s="95"/>
      <c r="B1130" s="96"/>
      <c r="C1130" s="109"/>
      <c r="D1130" s="36" t="s">
        <v>33</v>
      </c>
      <c r="E1130" s="71">
        <f t="shared" si="490"/>
        <v>0</v>
      </c>
      <c r="F1130" s="62">
        <v>0</v>
      </c>
      <c r="G1130" s="62">
        <v>0</v>
      </c>
      <c r="H1130" s="62">
        <v>0</v>
      </c>
      <c r="I1130" s="62">
        <v>0</v>
      </c>
      <c r="J1130" s="62">
        <v>0</v>
      </c>
      <c r="K1130" s="62">
        <v>0</v>
      </c>
      <c r="L1130" s="88">
        <v>0</v>
      </c>
      <c r="M1130" s="100"/>
    </row>
    <row r="1131" spans="1:13" s="3" customFormat="1" ht="60" customHeight="1" x14ac:dyDescent="0.25">
      <c r="A1131" s="95"/>
      <c r="B1131" s="96"/>
      <c r="C1131" s="109"/>
      <c r="D1131" s="18" t="s">
        <v>10</v>
      </c>
      <c r="E1131" s="71">
        <f>SUM(E1124:E1130)</f>
        <v>0</v>
      </c>
      <c r="F1131" s="71">
        <f t="shared" ref="F1131:L1131" si="491">SUM(F1124:F1130)</f>
        <v>0</v>
      </c>
      <c r="G1131" s="71">
        <f t="shared" si="491"/>
        <v>0</v>
      </c>
      <c r="H1131" s="71">
        <f t="shared" si="491"/>
        <v>0</v>
      </c>
      <c r="I1131" s="71">
        <f t="shared" si="491"/>
        <v>0</v>
      </c>
      <c r="J1131" s="77" t="s">
        <v>317</v>
      </c>
      <c r="K1131" s="71">
        <f t="shared" si="491"/>
        <v>13540</v>
      </c>
      <c r="L1131" s="71">
        <f t="shared" si="491"/>
        <v>0</v>
      </c>
      <c r="M1131" s="100"/>
    </row>
    <row r="1132" spans="1:13" s="3" customFormat="1" ht="15" customHeight="1" x14ac:dyDescent="0.3">
      <c r="A1132" s="95">
        <v>7</v>
      </c>
      <c r="B1132" s="96" t="s">
        <v>215</v>
      </c>
      <c r="C1132" s="109" t="s">
        <v>341</v>
      </c>
      <c r="D1132" s="36">
        <v>2019</v>
      </c>
      <c r="E1132" s="71">
        <f>SUM(F1132:I1132)</f>
        <v>5550</v>
      </c>
      <c r="F1132" s="72">
        <v>2775</v>
      </c>
      <c r="G1132" s="72">
        <v>0</v>
      </c>
      <c r="H1132" s="72">
        <v>0</v>
      </c>
      <c r="I1132" s="72">
        <v>2775</v>
      </c>
      <c r="J1132" s="74" t="s">
        <v>256</v>
      </c>
      <c r="K1132" s="72">
        <v>4252.24</v>
      </c>
      <c r="L1132" s="73">
        <v>1</v>
      </c>
      <c r="M1132" s="100" t="s">
        <v>12</v>
      </c>
    </row>
    <row r="1133" spans="1:13" s="3" customFormat="1" ht="15" customHeight="1" x14ac:dyDescent="0.3">
      <c r="A1133" s="95"/>
      <c r="B1133" s="96"/>
      <c r="C1133" s="109"/>
      <c r="D1133" s="36">
        <v>2020</v>
      </c>
      <c r="E1133" s="71">
        <f t="shared" ref="E1133:E1138" si="492">SUM(F1133:I1133)</f>
        <v>4300</v>
      </c>
      <c r="F1133" s="72">
        <v>2150</v>
      </c>
      <c r="G1133" s="72">
        <v>0</v>
      </c>
      <c r="H1133" s="72">
        <v>0</v>
      </c>
      <c r="I1133" s="72">
        <v>2150</v>
      </c>
      <c r="J1133" s="74" t="s">
        <v>254</v>
      </c>
      <c r="K1133" s="72">
        <v>10255.49</v>
      </c>
      <c r="L1133" s="73">
        <v>0</v>
      </c>
      <c r="M1133" s="100"/>
    </row>
    <row r="1134" spans="1:13" s="3" customFormat="1" ht="15" customHeight="1" x14ac:dyDescent="0.25">
      <c r="A1134" s="95"/>
      <c r="B1134" s="96"/>
      <c r="C1134" s="109"/>
      <c r="D1134" s="36">
        <v>2021</v>
      </c>
      <c r="E1134" s="71">
        <f t="shared" si="492"/>
        <v>0</v>
      </c>
      <c r="F1134" s="62">
        <v>0</v>
      </c>
      <c r="G1134" s="62">
        <v>0</v>
      </c>
      <c r="H1134" s="62">
        <v>0</v>
      </c>
      <c r="I1134" s="62">
        <v>0</v>
      </c>
      <c r="J1134" s="62">
        <v>0</v>
      </c>
      <c r="K1134" s="62">
        <v>0</v>
      </c>
      <c r="L1134" s="88">
        <v>0</v>
      </c>
      <c r="M1134" s="100"/>
    </row>
    <row r="1135" spans="1:13" s="3" customFormat="1" ht="15" customHeight="1" x14ac:dyDescent="0.25">
      <c r="A1135" s="95"/>
      <c r="B1135" s="96"/>
      <c r="C1135" s="109"/>
      <c r="D1135" s="36">
        <v>2022</v>
      </c>
      <c r="E1135" s="71">
        <f t="shared" si="492"/>
        <v>0</v>
      </c>
      <c r="F1135" s="62">
        <v>0</v>
      </c>
      <c r="G1135" s="62">
        <v>0</v>
      </c>
      <c r="H1135" s="62">
        <v>0</v>
      </c>
      <c r="I1135" s="62">
        <v>0</v>
      </c>
      <c r="J1135" s="62">
        <v>0</v>
      </c>
      <c r="K1135" s="62">
        <v>0</v>
      </c>
      <c r="L1135" s="88">
        <v>0</v>
      </c>
      <c r="M1135" s="100"/>
    </row>
    <row r="1136" spans="1:13" s="3" customFormat="1" ht="15" customHeight="1" x14ac:dyDescent="0.25">
      <c r="A1136" s="95"/>
      <c r="B1136" s="96"/>
      <c r="C1136" s="109"/>
      <c r="D1136" s="36">
        <v>2023</v>
      </c>
      <c r="E1136" s="71">
        <f t="shared" si="492"/>
        <v>0</v>
      </c>
      <c r="F1136" s="62">
        <v>0</v>
      </c>
      <c r="G1136" s="62">
        <v>0</v>
      </c>
      <c r="H1136" s="62">
        <v>0</v>
      </c>
      <c r="I1136" s="62">
        <v>0</v>
      </c>
      <c r="J1136" s="62">
        <v>0</v>
      </c>
      <c r="K1136" s="62">
        <v>0</v>
      </c>
      <c r="L1136" s="88">
        <v>0</v>
      </c>
      <c r="M1136" s="100"/>
    </row>
    <row r="1137" spans="1:13" s="3" customFormat="1" ht="15" customHeight="1" x14ac:dyDescent="0.25">
      <c r="A1137" s="95"/>
      <c r="B1137" s="96"/>
      <c r="C1137" s="109"/>
      <c r="D1137" s="36">
        <v>2024</v>
      </c>
      <c r="E1137" s="71">
        <f t="shared" si="492"/>
        <v>0</v>
      </c>
      <c r="F1137" s="62">
        <v>0</v>
      </c>
      <c r="G1137" s="62">
        <v>0</v>
      </c>
      <c r="H1137" s="62">
        <v>0</v>
      </c>
      <c r="I1137" s="62">
        <v>0</v>
      </c>
      <c r="J1137" s="62">
        <v>0</v>
      </c>
      <c r="K1137" s="62">
        <v>0</v>
      </c>
      <c r="L1137" s="88">
        <v>0</v>
      </c>
      <c r="M1137" s="100"/>
    </row>
    <row r="1138" spans="1:13" s="3" customFormat="1" ht="15" customHeight="1" x14ac:dyDescent="0.25">
      <c r="A1138" s="95"/>
      <c r="B1138" s="96"/>
      <c r="C1138" s="109"/>
      <c r="D1138" s="36" t="s">
        <v>33</v>
      </c>
      <c r="E1138" s="71">
        <f t="shared" si="492"/>
        <v>0</v>
      </c>
      <c r="F1138" s="62">
        <v>0</v>
      </c>
      <c r="G1138" s="62">
        <v>0</v>
      </c>
      <c r="H1138" s="62">
        <v>0</v>
      </c>
      <c r="I1138" s="62">
        <v>0</v>
      </c>
      <c r="J1138" s="62">
        <v>0</v>
      </c>
      <c r="K1138" s="62">
        <v>0</v>
      </c>
      <c r="L1138" s="88">
        <v>0</v>
      </c>
      <c r="M1138" s="100"/>
    </row>
    <row r="1139" spans="1:13" s="3" customFormat="1" ht="57.75" customHeight="1" x14ac:dyDescent="0.25">
      <c r="A1139" s="95"/>
      <c r="B1139" s="96"/>
      <c r="C1139" s="109"/>
      <c r="D1139" s="18" t="s">
        <v>10</v>
      </c>
      <c r="E1139" s="71">
        <f>SUM(E1132:E1138)</f>
        <v>9850</v>
      </c>
      <c r="F1139" s="71">
        <f t="shared" ref="F1139:L1139" si="493">SUM(F1132:F1138)</f>
        <v>4925</v>
      </c>
      <c r="G1139" s="71">
        <f t="shared" si="493"/>
        <v>0</v>
      </c>
      <c r="H1139" s="71">
        <f t="shared" si="493"/>
        <v>0</v>
      </c>
      <c r="I1139" s="71">
        <f t="shared" si="493"/>
        <v>4925</v>
      </c>
      <c r="J1139" s="65" t="s">
        <v>255</v>
      </c>
      <c r="K1139" s="71">
        <f t="shared" si="493"/>
        <v>14507.73</v>
      </c>
      <c r="L1139" s="71">
        <f t="shared" si="493"/>
        <v>1</v>
      </c>
      <c r="M1139" s="100"/>
    </row>
    <row r="1140" spans="1:13" s="3" customFormat="1" ht="15" customHeight="1" x14ac:dyDescent="0.3">
      <c r="A1140" s="95">
        <v>8</v>
      </c>
      <c r="B1140" s="96" t="s">
        <v>216</v>
      </c>
      <c r="C1140" s="105" t="s">
        <v>341</v>
      </c>
      <c r="D1140" s="36">
        <v>2019</v>
      </c>
      <c r="E1140" s="63">
        <f>SUM(F1140:I1140)</f>
        <v>10000</v>
      </c>
      <c r="F1140" s="72">
        <v>6000</v>
      </c>
      <c r="G1140" s="72">
        <v>0</v>
      </c>
      <c r="H1140" s="72">
        <v>0</v>
      </c>
      <c r="I1140" s="72">
        <v>4000</v>
      </c>
      <c r="J1140" s="78" t="s">
        <v>318</v>
      </c>
      <c r="K1140" s="72">
        <v>150</v>
      </c>
      <c r="L1140" s="73">
        <v>4</v>
      </c>
      <c r="M1140" s="107" t="s">
        <v>82</v>
      </c>
    </row>
    <row r="1141" spans="1:13" s="3" customFormat="1" ht="15" customHeight="1" x14ac:dyDescent="0.3">
      <c r="A1141" s="95"/>
      <c r="B1141" s="96"/>
      <c r="C1141" s="106"/>
      <c r="D1141" s="36">
        <v>2020</v>
      </c>
      <c r="E1141" s="63">
        <f t="shared" ref="E1141:E1146" si="494">SUM(F1141:I1141)</f>
        <v>6000</v>
      </c>
      <c r="F1141" s="72">
        <v>4000</v>
      </c>
      <c r="G1141" s="72">
        <v>0</v>
      </c>
      <c r="H1141" s="72">
        <v>0</v>
      </c>
      <c r="I1141" s="72">
        <v>2000</v>
      </c>
      <c r="J1141" s="74" t="s">
        <v>319</v>
      </c>
      <c r="K1141" s="72">
        <v>1500</v>
      </c>
      <c r="L1141" s="73">
        <v>0</v>
      </c>
      <c r="M1141" s="107"/>
    </row>
    <row r="1142" spans="1:13" s="3" customFormat="1" ht="15" customHeight="1" x14ac:dyDescent="0.3">
      <c r="A1142" s="95"/>
      <c r="B1142" s="96"/>
      <c r="C1142" s="106"/>
      <c r="D1142" s="36">
        <v>2021</v>
      </c>
      <c r="E1142" s="63">
        <f t="shared" si="494"/>
        <v>0</v>
      </c>
      <c r="F1142" s="72">
        <v>0</v>
      </c>
      <c r="G1142" s="72">
        <v>0</v>
      </c>
      <c r="H1142" s="72">
        <v>0</v>
      </c>
      <c r="I1142" s="72">
        <v>0</v>
      </c>
      <c r="J1142" s="74" t="s">
        <v>319</v>
      </c>
      <c r="K1142" s="72">
        <v>1680</v>
      </c>
      <c r="L1142" s="73">
        <v>0</v>
      </c>
      <c r="M1142" s="107"/>
    </row>
    <row r="1143" spans="1:13" s="3" customFormat="1" ht="15" customHeight="1" x14ac:dyDescent="0.3">
      <c r="A1143" s="95"/>
      <c r="B1143" s="96"/>
      <c r="C1143" s="106"/>
      <c r="D1143" s="36">
        <v>2022</v>
      </c>
      <c r="E1143" s="63">
        <f t="shared" si="494"/>
        <v>0</v>
      </c>
      <c r="F1143" s="72">
        <v>0</v>
      </c>
      <c r="G1143" s="72">
        <v>0</v>
      </c>
      <c r="H1143" s="72">
        <v>0</v>
      </c>
      <c r="I1143" s="72">
        <v>0</v>
      </c>
      <c r="J1143" s="74" t="s">
        <v>320</v>
      </c>
      <c r="K1143" s="72">
        <v>1750</v>
      </c>
      <c r="L1143" s="73">
        <v>0</v>
      </c>
      <c r="M1143" s="107"/>
    </row>
    <row r="1144" spans="1:13" s="3" customFormat="1" ht="15" customHeight="1" x14ac:dyDescent="0.3">
      <c r="A1144" s="95"/>
      <c r="B1144" s="96"/>
      <c r="C1144" s="106"/>
      <c r="D1144" s="36">
        <v>2023</v>
      </c>
      <c r="E1144" s="63">
        <f t="shared" si="494"/>
        <v>0</v>
      </c>
      <c r="F1144" s="72">
        <v>0</v>
      </c>
      <c r="G1144" s="72">
        <v>0</v>
      </c>
      <c r="H1144" s="72">
        <v>0</v>
      </c>
      <c r="I1144" s="72">
        <v>0</v>
      </c>
      <c r="J1144" s="74" t="s">
        <v>320</v>
      </c>
      <c r="K1144" s="72">
        <v>1800</v>
      </c>
      <c r="L1144" s="73">
        <v>0</v>
      </c>
      <c r="M1144" s="107"/>
    </row>
    <row r="1145" spans="1:13" s="3" customFormat="1" ht="15" customHeight="1" x14ac:dyDescent="0.25">
      <c r="A1145" s="95"/>
      <c r="B1145" s="96"/>
      <c r="C1145" s="106"/>
      <c r="D1145" s="36">
        <v>2024</v>
      </c>
      <c r="E1145" s="63">
        <f t="shared" si="494"/>
        <v>0</v>
      </c>
      <c r="F1145" s="62">
        <v>0</v>
      </c>
      <c r="G1145" s="62">
        <v>0</v>
      </c>
      <c r="H1145" s="62">
        <v>0</v>
      </c>
      <c r="I1145" s="62">
        <v>0</v>
      </c>
      <c r="J1145" s="62">
        <v>0</v>
      </c>
      <c r="K1145" s="62">
        <v>0</v>
      </c>
      <c r="L1145" s="88">
        <v>0</v>
      </c>
      <c r="M1145" s="107"/>
    </row>
    <row r="1146" spans="1:13" s="3" customFormat="1" ht="15" customHeight="1" x14ac:dyDescent="0.25">
      <c r="A1146" s="95"/>
      <c r="B1146" s="96"/>
      <c r="C1146" s="106"/>
      <c r="D1146" s="36" t="s">
        <v>33</v>
      </c>
      <c r="E1146" s="63">
        <f t="shared" si="494"/>
        <v>0</v>
      </c>
      <c r="F1146" s="62">
        <v>0</v>
      </c>
      <c r="G1146" s="62">
        <v>0</v>
      </c>
      <c r="H1146" s="62">
        <v>0</v>
      </c>
      <c r="I1146" s="62">
        <v>0</v>
      </c>
      <c r="J1146" s="62">
        <v>0</v>
      </c>
      <c r="K1146" s="62">
        <v>0</v>
      </c>
      <c r="L1146" s="88">
        <v>0</v>
      </c>
      <c r="M1146" s="107"/>
    </row>
    <row r="1147" spans="1:13" s="3" customFormat="1" ht="60" customHeight="1" x14ac:dyDescent="0.25">
      <c r="A1147" s="95"/>
      <c r="B1147" s="96"/>
      <c r="C1147" s="106"/>
      <c r="D1147" s="18" t="s">
        <v>10</v>
      </c>
      <c r="E1147" s="63">
        <f>SUM(E1140:E1146)</f>
        <v>16000</v>
      </c>
      <c r="F1147" s="63">
        <f t="shared" ref="F1147:L1147" si="495">SUM(F1140:F1146)</f>
        <v>10000</v>
      </c>
      <c r="G1147" s="63">
        <f t="shared" si="495"/>
        <v>0</v>
      </c>
      <c r="H1147" s="63">
        <f t="shared" si="495"/>
        <v>0</v>
      </c>
      <c r="I1147" s="63">
        <f t="shared" si="495"/>
        <v>6000</v>
      </c>
      <c r="J1147" s="77" t="s">
        <v>254</v>
      </c>
      <c r="K1147" s="63">
        <f t="shared" si="495"/>
        <v>6880</v>
      </c>
      <c r="L1147" s="63">
        <f t="shared" si="495"/>
        <v>4</v>
      </c>
      <c r="M1147" s="107"/>
    </row>
    <row r="1148" spans="1:13" s="3" customFormat="1" ht="15" customHeight="1" x14ac:dyDescent="0.3">
      <c r="A1148" s="95">
        <v>9</v>
      </c>
      <c r="B1148" s="96" t="s">
        <v>217</v>
      </c>
      <c r="C1148" s="109" t="s">
        <v>341</v>
      </c>
      <c r="D1148" s="36">
        <v>2019</v>
      </c>
      <c r="E1148" s="71">
        <f>SUM(F1148:I1148)</f>
        <v>16905.7</v>
      </c>
      <c r="F1148" s="72">
        <v>10000</v>
      </c>
      <c r="G1148" s="72">
        <v>0</v>
      </c>
      <c r="H1148" s="72">
        <v>0</v>
      </c>
      <c r="I1148" s="72">
        <v>6905.7</v>
      </c>
      <c r="J1148" s="78" t="s">
        <v>250</v>
      </c>
      <c r="K1148" s="72">
        <v>1747</v>
      </c>
      <c r="L1148" s="73">
        <v>1</v>
      </c>
      <c r="M1148" s="107" t="s">
        <v>83</v>
      </c>
    </row>
    <row r="1149" spans="1:13" s="3" customFormat="1" ht="15" customHeight="1" x14ac:dyDescent="0.3">
      <c r="A1149" s="95"/>
      <c r="B1149" s="96"/>
      <c r="C1149" s="109"/>
      <c r="D1149" s="36">
        <v>2020</v>
      </c>
      <c r="E1149" s="71">
        <f t="shared" ref="E1149:E1154" si="496">SUM(F1149:I1149)</f>
        <v>0</v>
      </c>
      <c r="F1149" s="72">
        <v>0</v>
      </c>
      <c r="G1149" s="72">
        <v>0</v>
      </c>
      <c r="H1149" s="72">
        <v>0</v>
      </c>
      <c r="I1149" s="72">
        <v>0</v>
      </c>
      <c r="J1149" s="79" t="s">
        <v>251</v>
      </c>
      <c r="K1149" s="72">
        <v>2965</v>
      </c>
      <c r="L1149" s="73">
        <v>1</v>
      </c>
      <c r="M1149" s="107"/>
    </row>
    <row r="1150" spans="1:13" s="3" customFormat="1" ht="15" customHeight="1" x14ac:dyDescent="0.3">
      <c r="A1150" s="95"/>
      <c r="B1150" s="96"/>
      <c r="C1150" s="109"/>
      <c r="D1150" s="36">
        <v>2021</v>
      </c>
      <c r="E1150" s="71">
        <f t="shared" si="496"/>
        <v>0</v>
      </c>
      <c r="F1150" s="72">
        <v>0</v>
      </c>
      <c r="G1150" s="72">
        <v>0</v>
      </c>
      <c r="H1150" s="72">
        <v>0</v>
      </c>
      <c r="I1150" s="72">
        <v>0</v>
      </c>
      <c r="J1150" s="79" t="s">
        <v>252</v>
      </c>
      <c r="K1150" s="72">
        <v>4357</v>
      </c>
      <c r="L1150" s="73">
        <v>2</v>
      </c>
      <c r="M1150" s="107"/>
    </row>
    <row r="1151" spans="1:13" s="3" customFormat="1" ht="15" customHeight="1" x14ac:dyDescent="0.3">
      <c r="A1151" s="95"/>
      <c r="B1151" s="96"/>
      <c r="C1151" s="109"/>
      <c r="D1151" s="36">
        <v>2022</v>
      </c>
      <c r="E1151" s="71">
        <f t="shared" si="496"/>
        <v>0</v>
      </c>
      <c r="F1151" s="72">
        <v>0</v>
      </c>
      <c r="G1151" s="72">
        <v>0</v>
      </c>
      <c r="H1151" s="72">
        <v>0</v>
      </c>
      <c r="I1151" s="72">
        <v>0</v>
      </c>
      <c r="J1151" s="79" t="s">
        <v>252</v>
      </c>
      <c r="K1151" s="72">
        <v>5026</v>
      </c>
      <c r="L1151" s="73">
        <v>1</v>
      </c>
      <c r="M1151" s="107"/>
    </row>
    <row r="1152" spans="1:13" s="3" customFormat="1" ht="15" customHeight="1" x14ac:dyDescent="0.3">
      <c r="A1152" s="95"/>
      <c r="B1152" s="96"/>
      <c r="C1152" s="109"/>
      <c r="D1152" s="36">
        <v>2023</v>
      </c>
      <c r="E1152" s="71">
        <f t="shared" si="496"/>
        <v>0</v>
      </c>
      <c r="F1152" s="72">
        <v>0</v>
      </c>
      <c r="G1152" s="72">
        <v>0</v>
      </c>
      <c r="H1152" s="72">
        <v>0</v>
      </c>
      <c r="I1152" s="72">
        <v>0</v>
      </c>
      <c r="J1152" s="78" t="s">
        <v>253</v>
      </c>
      <c r="K1152" s="72">
        <v>8143</v>
      </c>
      <c r="L1152" s="73">
        <v>0</v>
      </c>
      <c r="M1152" s="107"/>
    </row>
    <row r="1153" spans="1:14" s="3" customFormat="1" ht="15" customHeight="1" x14ac:dyDescent="0.25">
      <c r="A1153" s="95"/>
      <c r="B1153" s="96"/>
      <c r="C1153" s="109"/>
      <c r="D1153" s="36">
        <v>2024</v>
      </c>
      <c r="E1153" s="71">
        <f t="shared" si="496"/>
        <v>0</v>
      </c>
      <c r="F1153" s="62">
        <v>0</v>
      </c>
      <c r="G1153" s="62">
        <v>0</v>
      </c>
      <c r="H1153" s="62">
        <v>0</v>
      </c>
      <c r="I1153" s="62">
        <v>0</v>
      </c>
      <c r="J1153" s="62">
        <v>0</v>
      </c>
      <c r="K1153" s="62">
        <v>0</v>
      </c>
      <c r="L1153" s="88">
        <v>0</v>
      </c>
      <c r="M1153" s="107"/>
    </row>
    <row r="1154" spans="1:14" s="3" customFormat="1" ht="15" customHeight="1" x14ac:dyDescent="0.25">
      <c r="A1154" s="95"/>
      <c r="B1154" s="96"/>
      <c r="C1154" s="109"/>
      <c r="D1154" s="36" t="s">
        <v>33</v>
      </c>
      <c r="E1154" s="71">
        <f t="shared" si="496"/>
        <v>0</v>
      </c>
      <c r="F1154" s="62">
        <v>0</v>
      </c>
      <c r="G1154" s="62">
        <v>0</v>
      </c>
      <c r="H1154" s="62">
        <v>0</v>
      </c>
      <c r="I1154" s="62">
        <v>0</v>
      </c>
      <c r="J1154" s="62">
        <v>0</v>
      </c>
      <c r="K1154" s="62">
        <v>0</v>
      </c>
      <c r="L1154" s="88">
        <v>0</v>
      </c>
      <c r="M1154" s="107"/>
    </row>
    <row r="1155" spans="1:14" s="3" customFormat="1" ht="63" customHeight="1" x14ac:dyDescent="0.25">
      <c r="A1155" s="95"/>
      <c r="B1155" s="96"/>
      <c r="C1155" s="109"/>
      <c r="D1155" s="18" t="s">
        <v>10</v>
      </c>
      <c r="E1155" s="71">
        <f>SUM(E1148:E1154)</f>
        <v>16905.7</v>
      </c>
      <c r="F1155" s="71">
        <f t="shared" ref="F1155:L1155" si="497">SUM(F1148:F1154)</f>
        <v>10000</v>
      </c>
      <c r="G1155" s="71">
        <f t="shared" si="497"/>
        <v>0</v>
      </c>
      <c r="H1155" s="71">
        <f t="shared" si="497"/>
        <v>0</v>
      </c>
      <c r="I1155" s="71">
        <f t="shared" si="497"/>
        <v>6905.7</v>
      </c>
      <c r="J1155" s="77" t="s">
        <v>321</v>
      </c>
      <c r="K1155" s="71">
        <f t="shared" si="497"/>
        <v>22238</v>
      </c>
      <c r="L1155" s="71">
        <f t="shared" si="497"/>
        <v>5</v>
      </c>
      <c r="M1155" s="107"/>
    </row>
    <row r="1156" spans="1:14" s="3" customFormat="1" ht="15" customHeight="1" x14ac:dyDescent="0.25">
      <c r="A1156" s="111" t="s">
        <v>30</v>
      </c>
      <c r="B1156" s="112"/>
      <c r="C1156" s="112"/>
      <c r="D1156" s="112"/>
      <c r="E1156" s="112"/>
      <c r="F1156" s="112"/>
      <c r="G1156" s="112"/>
      <c r="H1156" s="112"/>
      <c r="I1156" s="112"/>
      <c r="J1156" s="112"/>
      <c r="K1156" s="112"/>
      <c r="L1156" s="112"/>
      <c r="M1156" s="112"/>
    </row>
    <row r="1157" spans="1:14" s="3" customFormat="1" ht="15" customHeight="1" x14ac:dyDescent="0.25">
      <c r="A1157" s="104"/>
      <c r="B1157" s="104" t="s">
        <v>25</v>
      </c>
      <c r="C1157" s="110"/>
      <c r="D1157" s="39">
        <v>2019</v>
      </c>
      <c r="E1157" s="70">
        <f>SUM(F1157:I1157)</f>
        <v>18716.099999999999</v>
      </c>
      <c r="F1157" s="70">
        <f>F1165+F1173</f>
        <v>1326.5</v>
      </c>
      <c r="G1157" s="70">
        <f t="shared" ref="G1157:I1157" si="498">G1165+G1173</f>
        <v>0</v>
      </c>
      <c r="H1157" s="70">
        <f t="shared" si="498"/>
        <v>0</v>
      </c>
      <c r="I1157" s="70">
        <f t="shared" si="498"/>
        <v>17389.599999999999</v>
      </c>
      <c r="J1157" s="70" t="s">
        <v>57</v>
      </c>
      <c r="K1157" s="70">
        <f>K1165+K1173</f>
        <v>13665</v>
      </c>
      <c r="L1157" s="70">
        <f>L1165+L1173</f>
        <v>2</v>
      </c>
      <c r="M1157" s="94" t="s">
        <v>34</v>
      </c>
    </row>
    <row r="1158" spans="1:14" s="3" customFormat="1" ht="15" customHeight="1" x14ac:dyDescent="0.25">
      <c r="A1158" s="104"/>
      <c r="B1158" s="104"/>
      <c r="C1158" s="110"/>
      <c r="D1158" s="39">
        <v>2020</v>
      </c>
      <c r="E1158" s="70">
        <f t="shared" ref="E1158:E1163" si="499">SUM(F1158:I1158)</f>
        <v>1073</v>
      </c>
      <c r="F1158" s="70">
        <f t="shared" ref="F1158:I1158" si="500">F1166+F1174</f>
        <v>112.2</v>
      </c>
      <c r="G1158" s="70">
        <f t="shared" si="500"/>
        <v>0</v>
      </c>
      <c r="H1158" s="70">
        <f t="shared" si="500"/>
        <v>0</v>
      </c>
      <c r="I1158" s="70">
        <f t="shared" si="500"/>
        <v>960.8</v>
      </c>
      <c r="J1158" s="70" t="s">
        <v>57</v>
      </c>
      <c r="K1158" s="70">
        <f t="shared" ref="K1158:L1158" si="501">K1166+K1174</f>
        <v>36892</v>
      </c>
      <c r="L1158" s="70">
        <f t="shared" si="501"/>
        <v>10</v>
      </c>
      <c r="M1158" s="94"/>
    </row>
    <row r="1159" spans="1:14" s="3" customFormat="1" ht="15" customHeight="1" x14ac:dyDescent="0.25">
      <c r="A1159" s="104"/>
      <c r="B1159" s="104"/>
      <c r="C1159" s="110"/>
      <c r="D1159" s="39">
        <v>2021</v>
      </c>
      <c r="E1159" s="70">
        <f t="shared" si="499"/>
        <v>1390.9</v>
      </c>
      <c r="F1159" s="70">
        <f t="shared" ref="F1159:I1159" si="502">F1167+F1175</f>
        <v>382.4</v>
      </c>
      <c r="G1159" s="70">
        <f t="shared" si="502"/>
        <v>0</v>
      </c>
      <c r="H1159" s="70">
        <f t="shared" si="502"/>
        <v>0</v>
      </c>
      <c r="I1159" s="70">
        <f t="shared" si="502"/>
        <v>1008.5</v>
      </c>
      <c r="J1159" s="70" t="s">
        <v>57</v>
      </c>
      <c r="K1159" s="70">
        <f t="shared" ref="K1159:L1159" si="503">K1167+K1175</f>
        <v>69251</v>
      </c>
      <c r="L1159" s="70">
        <f t="shared" si="503"/>
        <v>3</v>
      </c>
      <c r="M1159" s="94"/>
    </row>
    <row r="1160" spans="1:14" s="3" customFormat="1" ht="15" customHeight="1" x14ac:dyDescent="0.25">
      <c r="A1160" s="104"/>
      <c r="B1160" s="104"/>
      <c r="C1160" s="110"/>
      <c r="D1160" s="39">
        <v>2022</v>
      </c>
      <c r="E1160" s="70">
        <f t="shared" si="499"/>
        <v>895.5</v>
      </c>
      <c r="F1160" s="70">
        <f t="shared" ref="F1160:I1160" si="504">F1168+F1176</f>
        <v>11.4</v>
      </c>
      <c r="G1160" s="70">
        <f t="shared" si="504"/>
        <v>0</v>
      </c>
      <c r="H1160" s="70">
        <f t="shared" si="504"/>
        <v>0</v>
      </c>
      <c r="I1160" s="70">
        <f t="shared" si="504"/>
        <v>884.1</v>
      </c>
      <c r="J1160" s="70" t="s">
        <v>57</v>
      </c>
      <c r="K1160" s="70">
        <f t="shared" ref="K1160:L1160" si="505">K1168+K1176</f>
        <v>96675</v>
      </c>
      <c r="L1160" s="70">
        <f t="shared" si="505"/>
        <v>3</v>
      </c>
      <c r="M1160" s="94"/>
    </row>
    <row r="1161" spans="1:14" s="3" customFormat="1" ht="15" customHeight="1" x14ac:dyDescent="0.25">
      <c r="A1161" s="104"/>
      <c r="B1161" s="104"/>
      <c r="C1161" s="110"/>
      <c r="D1161" s="39">
        <v>2023</v>
      </c>
      <c r="E1161" s="70">
        <f t="shared" si="499"/>
        <v>0</v>
      </c>
      <c r="F1161" s="70">
        <f t="shared" ref="F1161:I1161" si="506">F1169+F1177</f>
        <v>0</v>
      </c>
      <c r="G1161" s="70">
        <f t="shared" si="506"/>
        <v>0</v>
      </c>
      <c r="H1161" s="70">
        <f t="shared" si="506"/>
        <v>0</v>
      </c>
      <c r="I1161" s="70">
        <f t="shared" si="506"/>
        <v>0</v>
      </c>
      <c r="J1161" s="70" t="s">
        <v>57</v>
      </c>
      <c r="K1161" s="70">
        <f t="shared" ref="K1161:L1161" si="507">K1169+K1177</f>
        <v>121755</v>
      </c>
      <c r="L1161" s="70">
        <f t="shared" si="507"/>
        <v>0</v>
      </c>
      <c r="M1161" s="94"/>
    </row>
    <row r="1162" spans="1:14" s="3" customFormat="1" ht="15" customHeight="1" x14ac:dyDescent="0.25">
      <c r="A1162" s="104"/>
      <c r="B1162" s="104"/>
      <c r="C1162" s="110"/>
      <c r="D1162" s="39">
        <v>2024</v>
      </c>
      <c r="E1162" s="70">
        <f t="shared" si="499"/>
        <v>0</v>
      </c>
      <c r="F1162" s="70">
        <f t="shared" ref="F1162:I1162" si="508">F1170+F1178</f>
        <v>0</v>
      </c>
      <c r="G1162" s="70">
        <f t="shared" si="508"/>
        <v>0</v>
      </c>
      <c r="H1162" s="70">
        <f t="shared" si="508"/>
        <v>0</v>
      </c>
      <c r="I1162" s="70">
        <f t="shared" si="508"/>
        <v>0</v>
      </c>
      <c r="J1162" s="70" t="s">
        <v>57</v>
      </c>
      <c r="K1162" s="70">
        <f t="shared" ref="K1162:L1162" si="509">K1170+K1178</f>
        <v>0</v>
      </c>
      <c r="L1162" s="70">
        <f t="shared" si="509"/>
        <v>0</v>
      </c>
      <c r="M1162" s="94"/>
    </row>
    <row r="1163" spans="1:14" s="3" customFormat="1" ht="15" customHeight="1" x14ac:dyDescent="0.25">
      <c r="A1163" s="104"/>
      <c r="B1163" s="104"/>
      <c r="C1163" s="110"/>
      <c r="D1163" s="39" t="s">
        <v>33</v>
      </c>
      <c r="E1163" s="70">
        <f t="shared" si="499"/>
        <v>0</v>
      </c>
      <c r="F1163" s="70">
        <f t="shared" ref="F1163:I1163" si="510">F1171+F1179</f>
        <v>0</v>
      </c>
      <c r="G1163" s="70">
        <f t="shared" si="510"/>
        <v>0</v>
      </c>
      <c r="H1163" s="70">
        <f t="shared" si="510"/>
        <v>0</v>
      </c>
      <c r="I1163" s="70">
        <f t="shared" si="510"/>
        <v>0</v>
      </c>
      <c r="J1163" s="70" t="s">
        <v>57</v>
      </c>
      <c r="K1163" s="70">
        <f t="shared" ref="K1163:L1163" si="511">K1171+K1179</f>
        <v>0</v>
      </c>
      <c r="L1163" s="70">
        <f t="shared" si="511"/>
        <v>0</v>
      </c>
      <c r="M1163" s="94"/>
    </row>
    <row r="1164" spans="1:14" s="3" customFormat="1" ht="15" customHeight="1" x14ac:dyDescent="0.25">
      <c r="A1164" s="104"/>
      <c r="B1164" s="104"/>
      <c r="C1164" s="110"/>
      <c r="D1164" s="37" t="s">
        <v>10</v>
      </c>
      <c r="E1164" s="70">
        <f>SUM(E1157:E1163)</f>
        <v>22075.5</v>
      </c>
      <c r="F1164" s="70">
        <f t="shared" ref="F1164" si="512">SUM(F1157:F1163)</f>
        <v>1832.5</v>
      </c>
      <c r="G1164" s="70">
        <f t="shared" ref="G1164" si="513">SUM(G1157:G1163)</f>
        <v>0</v>
      </c>
      <c r="H1164" s="70">
        <f t="shared" ref="H1164" si="514">SUM(H1157:H1163)</f>
        <v>0</v>
      </c>
      <c r="I1164" s="70">
        <f t="shared" ref="I1164" si="515">SUM(I1157:I1163)</f>
        <v>20242.999999999996</v>
      </c>
      <c r="J1164" s="70" t="s">
        <v>57</v>
      </c>
      <c r="K1164" s="70">
        <f t="shared" ref="K1164" si="516">SUM(K1157:K1163)</f>
        <v>338238</v>
      </c>
      <c r="L1164" s="80">
        <f t="shared" ref="L1164" si="517">SUM(L1157:L1163)</f>
        <v>18</v>
      </c>
      <c r="M1164" s="94"/>
    </row>
    <row r="1165" spans="1:14" s="3" customFormat="1" ht="15" customHeight="1" x14ac:dyDescent="0.35">
      <c r="A1165" s="98">
        <v>1</v>
      </c>
      <c r="B1165" s="96" t="s">
        <v>218</v>
      </c>
      <c r="C1165" s="105" t="s">
        <v>342</v>
      </c>
      <c r="D1165" s="36">
        <v>2019</v>
      </c>
      <c r="E1165" s="63">
        <f>SUM(F1165:I1165)</f>
        <v>15400</v>
      </c>
      <c r="F1165" s="72">
        <v>0</v>
      </c>
      <c r="G1165" s="72">
        <v>0</v>
      </c>
      <c r="H1165" s="72">
        <v>0</v>
      </c>
      <c r="I1165" s="72">
        <v>15400</v>
      </c>
      <c r="J1165" s="72" t="s">
        <v>322</v>
      </c>
      <c r="K1165" s="72">
        <v>11765</v>
      </c>
      <c r="L1165" s="72">
        <v>0</v>
      </c>
      <c r="M1165" s="100" t="s">
        <v>77</v>
      </c>
      <c r="N1165" s="59"/>
    </row>
    <row r="1166" spans="1:14" s="3" customFormat="1" ht="15" customHeight="1" x14ac:dyDescent="0.3">
      <c r="A1166" s="98"/>
      <c r="B1166" s="96"/>
      <c r="C1166" s="106"/>
      <c r="D1166" s="36">
        <v>2020</v>
      </c>
      <c r="E1166" s="63">
        <f t="shared" ref="E1166:E1171" si="518">SUM(F1166:I1166)</f>
        <v>0</v>
      </c>
      <c r="F1166" s="72">
        <v>0</v>
      </c>
      <c r="G1166" s="72">
        <v>0</v>
      </c>
      <c r="H1166" s="72">
        <v>0</v>
      </c>
      <c r="I1166" s="72">
        <v>0</v>
      </c>
      <c r="J1166" s="72" t="s">
        <v>323</v>
      </c>
      <c r="K1166" s="72">
        <v>34392</v>
      </c>
      <c r="L1166" s="72">
        <v>7</v>
      </c>
      <c r="M1166" s="100"/>
    </row>
    <row r="1167" spans="1:14" s="3" customFormat="1" ht="15" customHeight="1" x14ac:dyDescent="0.3">
      <c r="A1167" s="98"/>
      <c r="B1167" s="96"/>
      <c r="C1167" s="106"/>
      <c r="D1167" s="36">
        <v>2021</v>
      </c>
      <c r="E1167" s="63">
        <f t="shared" si="518"/>
        <v>0</v>
      </c>
      <c r="F1167" s="72">
        <v>0</v>
      </c>
      <c r="G1167" s="72">
        <v>0</v>
      </c>
      <c r="H1167" s="72">
        <v>0</v>
      </c>
      <c r="I1167" s="72">
        <v>0</v>
      </c>
      <c r="J1167" s="72" t="s">
        <v>324</v>
      </c>
      <c r="K1167" s="72">
        <v>66251</v>
      </c>
      <c r="L1167" s="72">
        <v>1</v>
      </c>
      <c r="M1167" s="100"/>
    </row>
    <row r="1168" spans="1:14" s="3" customFormat="1" ht="15" customHeight="1" x14ac:dyDescent="0.3">
      <c r="A1168" s="98"/>
      <c r="B1168" s="96"/>
      <c r="C1168" s="106"/>
      <c r="D1168" s="36">
        <v>2022</v>
      </c>
      <c r="E1168" s="63">
        <f t="shared" si="518"/>
        <v>0</v>
      </c>
      <c r="F1168" s="72">
        <v>0</v>
      </c>
      <c r="G1168" s="72">
        <v>0</v>
      </c>
      <c r="H1168" s="72">
        <v>0</v>
      </c>
      <c r="I1168" s="72">
        <v>0</v>
      </c>
      <c r="J1168" s="72" t="s">
        <v>325</v>
      </c>
      <c r="K1168" s="72">
        <v>92775</v>
      </c>
      <c r="L1168" s="72">
        <v>0</v>
      </c>
      <c r="M1168" s="100"/>
    </row>
    <row r="1169" spans="1:13" s="3" customFormat="1" ht="15" customHeight="1" x14ac:dyDescent="0.3">
      <c r="A1169" s="98"/>
      <c r="B1169" s="96"/>
      <c r="C1169" s="106"/>
      <c r="D1169" s="36">
        <v>2023</v>
      </c>
      <c r="E1169" s="63">
        <f t="shared" si="518"/>
        <v>0</v>
      </c>
      <c r="F1169" s="72">
        <v>0</v>
      </c>
      <c r="G1169" s="72">
        <v>0</v>
      </c>
      <c r="H1169" s="72">
        <v>0</v>
      </c>
      <c r="I1169" s="72">
        <v>0</v>
      </c>
      <c r="J1169" s="72" t="s">
        <v>326</v>
      </c>
      <c r="K1169" s="72">
        <v>121755</v>
      </c>
      <c r="L1169" s="72">
        <v>0</v>
      </c>
      <c r="M1169" s="100"/>
    </row>
    <row r="1170" spans="1:13" s="3" customFormat="1" ht="15" customHeight="1" x14ac:dyDescent="0.25">
      <c r="A1170" s="98"/>
      <c r="B1170" s="96"/>
      <c r="C1170" s="106"/>
      <c r="D1170" s="36">
        <v>2024</v>
      </c>
      <c r="E1170" s="63">
        <f t="shared" si="518"/>
        <v>0</v>
      </c>
      <c r="F1170" s="62">
        <v>0</v>
      </c>
      <c r="G1170" s="62">
        <v>0</v>
      </c>
      <c r="H1170" s="62">
        <v>0</v>
      </c>
      <c r="I1170" s="62">
        <v>0</v>
      </c>
      <c r="J1170" s="62">
        <v>0</v>
      </c>
      <c r="K1170" s="62">
        <v>0</v>
      </c>
      <c r="L1170" s="62">
        <v>0</v>
      </c>
      <c r="M1170" s="100"/>
    </row>
    <row r="1171" spans="1:13" s="3" customFormat="1" ht="15" customHeight="1" x14ac:dyDescent="0.25">
      <c r="A1171" s="98"/>
      <c r="B1171" s="96"/>
      <c r="C1171" s="106"/>
      <c r="D1171" s="36" t="s">
        <v>33</v>
      </c>
      <c r="E1171" s="63">
        <f t="shared" si="518"/>
        <v>0</v>
      </c>
      <c r="F1171" s="62">
        <v>0</v>
      </c>
      <c r="G1171" s="62">
        <v>0</v>
      </c>
      <c r="H1171" s="62">
        <v>0</v>
      </c>
      <c r="I1171" s="62">
        <v>0</v>
      </c>
      <c r="J1171" s="62">
        <v>0</v>
      </c>
      <c r="K1171" s="62">
        <v>0</v>
      </c>
      <c r="L1171" s="62">
        <v>0</v>
      </c>
      <c r="M1171" s="100"/>
    </row>
    <row r="1172" spans="1:13" s="3" customFormat="1" ht="75" customHeight="1" x14ac:dyDescent="0.25">
      <c r="A1172" s="98"/>
      <c r="B1172" s="96"/>
      <c r="C1172" s="106"/>
      <c r="D1172" s="18" t="s">
        <v>10</v>
      </c>
      <c r="E1172" s="63">
        <f>SUM(E1165:E1171)</f>
        <v>15400</v>
      </c>
      <c r="F1172" s="63">
        <f t="shared" ref="F1172:L1172" si="519">SUM(F1165:F1171)</f>
        <v>0</v>
      </c>
      <c r="G1172" s="63">
        <f t="shared" si="519"/>
        <v>0</v>
      </c>
      <c r="H1172" s="63">
        <f t="shared" si="519"/>
        <v>0</v>
      </c>
      <c r="I1172" s="63">
        <f t="shared" si="519"/>
        <v>15400</v>
      </c>
      <c r="J1172" s="63" t="s">
        <v>249</v>
      </c>
      <c r="K1172" s="63">
        <f t="shared" si="519"/>
        <v>326938</v>
      </c>
      <c r="L1172" s="63">
        <f t="shared" si="519"/>
        <v>8</v>
      </c>
      <c r="M1172" s="100"/>
    </row>
    <row r="1173" spans="1:13" s="3" customFormat="1" ht="15" customHeight="1" x14ac:dyDescent="0.3">
      <c r="A1173" s="98">
        <v>2</v>
      </c>
      <c r="B1173" s="118" t="s">
        <v>219</v>
      </c>
      <c r="C1173" s="105" t="s">
        <v>343</v>
      </c>
      <c r="D1173" s="36">
        <v>2019</v>
      </c>
      <c r="E1173" s="71">
        <f>SUM(F1173:I1173)</f>
        <v>3316.1</v>
      </c>
      <c r="F1173" s="72">
        <v>1326.5</v>
      </c>
      <c r="G1173" s="72">
        <v>0</v>
      </c>
      <c r="H1173" s="72">
        <v>0</v>
      </c>
      <c r="I1173" s="72">
        <v>1989.6</v>
      </c>
      <c r="J1173" s="72" t="s">
        <v>327</v>
      </c>
      <c r="K1173" s="72">
        <v>1900</v>
      </c>
      <c r="L1173" s="72">
        <v>2</v>
      </c>
      <c r="M1173" s="107" t="s">
        <v>13</v>
      </c>
    </row>
    <row r="1174" spans="1:13" s="3" customFormat="1" ht="15" customHeight="1" x14ac:dyDescent="0.3">
      <c r="A1174" s="98"/>
      <c r="B1174" s="118"/>
      <c r="C1174" s="106"/>
      <c r="D1174" s="36">
        <v>2020</v>
      </c>
      <c r="E1174" s="71">
        <f t="shared" ref="E1174:E1179" si="520">SUM(F1174:I1174)</f>
        <v>1073</v>
      </c>
      <c r="F1174" s="72">
        <v>112.2</v>
      </c>
      <c r="G1174" s="72">
        <v>0</v>
      </c>
      <c r="H1174" s="72">
        <v>0</v>
      </c>
      <c r="I1174" s="72">
        <v>960.8</v>
      </c>
      <c r="J1174" s="72" t="s">
        <v>247</v>
      </c>
      <c r="K1174" s="72">
        <v>2500</v>
      </c>
      <c r="L1174" s="72">
        <v>3</v>
      </c>
      <c r="M1174" s="107"/>
    </row>
    <row r="1175" spans="1:13" s="3" customFormat="1" ht="15" customHeight="1" x14ac:dyDescent="0.3">
      <c r="A1175" s="98"/>
      <c r="B1175" s="118"/>
      <c r="C1175" s="106"/>
      <c r="D1175" s="36">
        <v>2021</v>
      </c>
      <c r="E1175" s="71">
        <f t="shared" si="520"/>
        <v>1390.9</v>
      </c>
      <c r="F1175" s="72">
        <v>382.4</v>
      </c>
      <c r="G1175" s="72">
        <v>0</v>
      </c>
      <c r="H1175" s="72">
        <v>0</v>
      </c>
      <c r="I1175" s="72">
        <v>1008.5</v>
      </c>
      <c r="J1175" s="72" t="s">
        <v>328</v>
      </c>
      <c r="K1175" s="72">
        <v>3000</v>
      </c>
      <c r="L1175" s="72">
        <v>2</v>
      </c>
      <c r="M1175" s="107"/>
    </row>
    <row r="1176" spans="1:13" s="3" customFormat="1" ht="15" customHeight="1" x14ac:dyDescent="0.3">
      <c r="A1176" s="98"/>
      <c r="B1176" s="118"/>
      <c r="C1176" s="106"/>
      <c r="D1176" s="73">
        <v>2022</v>
      </c>
      <c r="E1176" s="71">
        <f t="shared" si="520"/>
        <v>895.5</v>
      </c>
      <c r="F1176" s="72">
        <v>11.4</v>
      </c>
      <c r="G1176" s="72">
        <v>0</v>
      </c>
      <c r="H1176" s="72">
        <v>0</v>
      </c>
      <c r="I1176" s="72">
        <v>884.1</v>
      </c>
      <c r="J1176" s="72" t="s">
        <v>329</v>
      </c>
      <c r="K1176" s="72">
        <v>3900</v>
      </c>
      <c r="L1176" s="72">
        <v>3</v>
      </c>
      <c r="M1176" s="107"/>
    </row>
    <row r="1177" spans="1:13" s="3" customFormat="1" ht="15" customHeight="1" x14ac:dyDescent="0.25">
      <c r="A1177" s="98"/>
      <c r="B1177" s="118"/>
      <c r="C1177" s="106"/>
      <c r="D1177" s="36">
        <v>2023</v>
      </c>
      <c r="E1177" s="71">
        <f t="shared" si="520"/>
        <v>0</v>
      </c>
      <c r="F1177" s="62">
        <v>0</v>
      </c>
      <c r="G1177" s="62">
        <v>0</v>
      </c>
      <c r="H1177" s="62">
        <v>0</v>
      </c>
      <c r="I1177" s="62">
        <v>0</v>
      </c>
      <c r="J1177" s="62">
        <v>0</v>
      </c>
      <c r="K1177" s="62">
        <v>0</v>
      </c>
      <c r="L1177" s="62">
        <v>0</v>
      </c>
      <c r="M1177" s="107"/>
    </row>
    <row r="1178" spans="1:13" s="3" customFormat="1" ht="15" customHeight="1" x14ac:dyDescent="0.25">
      <c r="A1178" s="98"/>
      <c r="B1178" s="118"/>
      <c r="C1178" s="106"/>
      <c r="D1178" s="36">
        <v>2024</v>
      </c>
      <c r="E1178" s="71">
        <f t="shared" si="520"/>
        <v>0</v>
      </c>
      <c r="F1178" s="62">
        <v>0</v>
      </c>
      <c r="G1178" s="62">
        <v>0</v>
      </c>
      <c r="H1178" s="62">
        <v>0</v>
      </c>
      <c r="I1178" s="62">
        <v>0</v>
      </c>
      <c r="J1178" s="62">
        <v>0</v>
      </c>
      <c r="K1178" s="62">
        <v>0</v>
      </c>
      <c r="L1178" s="62">
        <v>0</v>
      </c>
      <c r="M1178" s="107"/>
    </row>
    <row r="1179" spans="1:13" s="3" customFormat="1" ht="15" customHeight="1" x14ac:dyDescent="0.25">
      <c r="A1179" s="98"/>
      <c r="B1179" s="118"/>
      <c r="C1179" s="106"/>
      <c r="D1179" s="36" t="s">
        <v>33</v>
      </c>
      <c r="E1179" s="71">
        <f t="shared" si="520"/>
        <v>0</v>
      </c>
      <c r="F1179" s="62">
        <v>0</v>
      </c>
      <c r="G1179" s="62">
        <v>0</v>
      </c>
      <c r="H1179" s="62">
        <v>0</v>
      </c>
      <c r="I1179" s="62">
        <v>0</v>
      </c>
      <c r="J1179" s="62">
        <v>0</v>
      </c>
      <c r="K1179" s="62">
        <v>0</v>
      </c>
      <c r="L1179" s="62">
        <v>0</v>
      </c>
      <c r="M1179" s="107"/>
    </row>
    <row r="1180" spans="1:13" s="3" customFormat="1" ht="76.95" customHeight="1" x14ac:dyDescent="0.25">
      <c r="A1180" s="98"/>
      <c r="B1180" s="118"/>
      <c r="C1180" s="106"/>
      <c r="D1180" s="18" t="s">
        <v>10</v>
      </c>
      <c r="E1180" s="71">
        <f>SUM(E1173:E1179)</f>
        <v>6675.5</v>
      </c>
      <c r="F1180" s="71">
        <f t="shared" ref="F1180:L1180" si="521">SUM(F1173:F1179)</f>
        <v>1832.5</v>
      </c>
      <c r="G1180" s="71">
        <f t="shared" si="521"/>
        <v>0</v>
      </c>
      <c r="H1180" s="71">
        <f t="shared" si="521"/>
        <v>0</v>
      </c>
      <c r="I1180" s="71">
        <f t="shared" si="521"/>
        <v>4843</v>
      </c>
      <c r="J1180" s="63" t="s">
        <v>246</v>
      </c>
      <c r="K1180" s="71">
        <f t="shared" si="521"/>
        <v>11300</v>
      </c>
      <c r="L1180" s="71">
        <f t="shared" si="521"/>
        <v>10</v>
      </c>
      <c r="M1180" s="107"/>
    </row>
    <row r="1181" spans="1:13" s="3" customFormat="1" ht="15" customHeight="1" x14ac:dyDescent="0.25">
      <c r="A1181" s="119" t="s">
        <v>230</v>
      </c>
      <c r="B1181" s="119"/>
      <c r="C1181" s="119"/>
      <c r="D1181" s="119"/>
      <c r="E1181" s="119"/>
      <c r="F1181" s="119"/>
      <c r="G1181" s="119"/>
      <c r="H1181" s="119"/>
      <c r="I1181" s="119"/>
      <c r="J1181" s="119"/>
      <c r="K1181" s="119"/>
      <c r="L1181" s="119"/>
      <c r="M1181" s="119"/>
    </row>
    <row r="1182" spans="1:13" s="3" customFormat="1" ht="15" customHeight="1" x14ac:dyDescent="0.25">
      <c r="A1182" s="103"/>
      <c r="B1182" s="103" t="s">
        <v>25</v>
      </c>
      <c r="C1182" s="103"/>
      <c r="D1182" s="85">
        <v>2019</v>
      </c>
      <c r="E1182" s="10">
        <f>SUM(F1182:I1182)</f>
        <v>34.700000000000003</v>
      </c>
      <c r="F1182" s="10">
        <f>F1190</f>
        <v>0</v>
      </c>
      <c r="G1182" s="10">
        <f t="shared" ref="G1182:I1182" si="522">G1190</f>
        <v>0</v>
      </c>
      <c r="H1182" s="10">
        <f t="shared" si="522"/>
        <v>34.700000000000003</v>
      </c>
      <c r="I1182" s="10">
        <f t="shared" si="522"/>
        <v>0</v>
      </c>
      <c r="J1182" s="85" t="s">
        <v>57</v>
      </c>
      <c r="K1182" s="10">
        <f>K1190</f>
        <v>0</v>
      </c>
      <c r="L1182" s="10">
        <f>L1190</f>
        <v>0</v>
      </c>
      <c r="M1182" s="123" t="s">
        <v>45</v>
      </c>
    </row>
    <row r="1183" spans="1:13" s="3" customFormat="1" ht="15" customHeight="1" x14ac:dyDescent="0.25">
      <c r="A1183" s="103"/>
      <c r="B1183" s="103"/>
      <c r="C1183" s="103"/>
      <c r="D1183" s="85">
        <v>2020</v>
      </c>
      <c r="E1183" s="10">
        <f t="shared" ref="E1183:E1188" si="523">SUM(F1183:I1183)</f>
        <v>0</v>
      </c>
      <c r="F1183" s="10">
        <f t="shared" ref="F1183:I1183" si="524">F1191</f>
        <v>0</v>
      </c>
      <c r="G1183" s="10">
        <f t="shared" si="524"/>
        <v>0</v>
      </c>
      <c r="H1183" s="10">
        <f t="shared" si="524"/>
        <v>0</v>
      </c>
      <c r="I1183" s="10">
        <f t="shared" si="524"/>
        <v>0</v>
      </c>
      <c r="J1183" s="85" t="s">
        <v>57</v>
      </c>
      <c r="K1183" s="10">
        <f t="shared" ref="K1183:L1183" si="525">K1191</f>
        <v>0</v>
      </c>
      <c r="L1183" s="10">
        <f t="shared" si="525"/>
        <v>0</v>
      </c>
      <c r="M1183" s="123"/>
    </row>
    <row r="1184" spans="1:13" s="3" customFormat="1" ht="15" customHeight="1" x14ac:dyDescent="0.25">
      <c r="A1184" s="103"/>
      <c r="B1184" s="103"/>
      <c r="C1184" s="103"/>
      <c r="D1184" s="85">
        <v>2021</v>
      </c>
      <c r="E1184" s="10">
        <f t="shared" si="523"/>
        <v>0</v>
      </c>
      <c r="F1184" s="10">
        <f t="shared" ref="F1184:I1184" si="526">F1192</f>
        <v>0</v>
      </c>
      <c r="G1184" s="10">
        <f t="shared" si="526"/>
        <v>0</v>
      </c>
      <c r="H1184" s="10">
        <f t="shared" si="526"/>
        <v>0</v>
      </c>
      <c r="I1184" s="10">
        <f t="shared" si="526"/>
        <v>0</v>
      </c>
      <c r="J1184" s="85" t="s">
        <v>57</v>
      </c>
      <c r="K1184" s="10">
        <f t="shared" ref="K1184:L1184" si="527">K1192</f>
        <v>0</v>
      </c>
      <c r="L1184" s="10">
        <f t="shared" si="527"/>
        <v>0</v>
      </c>
      <c r="M1184" s="123"/>
    </row>
    <row r="1185" spans="1:13" s="3" customFormat="1" ht="15" customHeight="1" x14ac:dyDescent="0.25">
      <c r="A1185" s="103"/>
      <c r="B1185" s="103"/>
      <c r="C1185" s="103"/>
      <c r="D1185" s="85">
        <v>2022</v>
      </c>
      <c r="E1185" s="10">
        <f t="shared" si="523"/>
        <v>0</v>
      </c>
      <c r="F1185" s="10">
        <f t="shared" ref="F1185:I1185" si="528">F1193</f>
        <v>0</v>
      </c>
      <c r="G1185" s="10">
        <f t="shared" si="528"/>
        <v>0</v>
      </c>
      <c r="H1185" s="10">
        <f t="shared" si="528"/>
        <v>0</v>
      </c>
      <c r="I1185" s="10">
        <f t="shared" si="528"/>
        <v>0</v>
      </c>
      <c r="J1185" s="85" t="s">
        <v>57</v>
      </c>
      <c r="K1185" s="10">
        <f t="shared" ref="K1185:L1185" si="529">K1193</f>
        <v>0</v>
      </c>
      <c r="L1185" s="10">
        <f t="shared" si="529"/>
        <v>0</v>
      </c>
      <c r="M1185" s="123"/>
    </row>
    <row r="1186" spans="1:13" s="3" customFormat="1" ht="15" customHeight="1" x14ac:dyDescent="0.25">
      <c r="A1186" s="103"/>
      <c r="B1186" s="103"/>
      <c r="C1186" s="103"/>
      <c r="D1186" s="85">
        <v>2023</v>
      </c>
      <c r="E1186" s="10">
        <f t="shared" si="523"/>
        <v>0</v>
      </c>
      <c r="F1186" s="10">
        <f t="shared" ref="F1186:I1186" si="530">F1194</f>
        <v>0</v>
      </c>
      <c r="G1186" s="10">
        <f t="shared" si="530"/>
        <v>0</v>
      </c>
      <c r="H1186" s="10">
        <f t="shared" si="530"/>
        <v>0</v>
      </c>
      <c r="I1186" s="10">
        <f t="shared" si="530"/>
        <v>0</v>
      </c>
      <c r="J1186" s="85" t="s">
        <v>57</v>
      </c>
      <c r="K1186" s="10">
        <f t="shared" ref="K1186:L1186" si="531">K1194</f>
        <v>0</v>
      </c>
      <c r="L1186" s="10">
        <f t="shared" si="531"/>
        <v>0</v>
      </c>
      <c r="M1186" s="123"/>
    </row>
    <row r="1187" spans="1:13" s="3" customFormat="1" ht="15" customHeight="1" x14ac:dyDescent="0.25">
      <c r="A1187" s="103"/>
      <c r="B1187" s="103"/>
      <c r="C1187" s="103"/>
      <c r="D1187" s="85">
        <v>2024</v>
      </c>
      <c r="E1187" s="10">
        <f t="shared" si="523"/>
        <v>0</v>
      </c>
      <c r="F1187" s="10">
        <f t="shared" ref="F1187:I1187" si="532">F1195</f>
        <v>0</v>
      </c>
      <c r="G1187" s="10">
        <f t="shared" si="532"/>
        <v>0</v>
      </c>
      <c r="H1187" s="10">
        <f t="shared" si="532"/>
        <v>0</v>
      </c>
      <c r="I1187" s="10">
        <f t="shared" si="532"/>
        <v>0</v>
      </c>
      <c r="J1187" s="85" t="s">
        <v>57</v>
      </c>
      <c r="K1187" s="10">
        <f t="shared" ref="K1187:L1187" si="533">K1195</f>
        <v>0</v>
      </c>
      <c r="L1187" s="10">
        <f t="shared" si="533"/>
        <v>0</v>
      </c>
      <c r="M1187" s="123"/>
    </row>
    <row r="1188" spans="1:13" s="3" customFormat="1" ht="15" customHeight="1" x14ac:dyDescent="0.25">
      <c r="A1188" s="103"/>
      <c r="B1188" s="103"/>
      <c r="C1188" s="103"/>
      <c r="D1188" s="85" t="s">
        <v>33</v>
      </c>
      <c r="E1188" s="10">
        <f t="shared" si="523"/>
        <v>0</v>
      </c>
      <c r="F1188" s="10">
        <f t="shared" ref="F1188:I1188" si="534">F1196</f>
        <v>0</v>
      </c>
      <c r="G1188" s="10">
        <f t="shared" si="534"/>
        <v>0</v>
      </c>
      <c r="H1188" s="10">
        <f t="shared" si="534"/>
        <v>0</v>
      </c>
      <c r="I1188" s="10">
        <f t="shared" si="534"/>
        <v>0</v>
      </c>
      <c r="J1188" s="85" t="s">
        <v>57</v>
      </c>
      <c r="K1188" s="10">
        <f t="shared" ref="K1188:L1188" si="535">K1196</f>
        <v>0</v>
      </c>
      <c r="L1188" s="10">
        <f t="shared" si="535"/>
        <v>0</v>
      </c>
      <c r="M1188" s="123"/>
    </row>
    <row r="1189" spans="1:13" s="3" customFormat="1" ht="15" customHeight="1" x14ac:dyDescent="0.25">
      <c r="A1189" s="133"/>
      <c r="B1189" s="133"/>
      <c r="C1189" s="133"/>
      <c r="D1189" s="85" t="s">
        <v>10</v>
      </c>
      <c r="E1189" s="10">
        <f>SUM(E1182:E1188)</f>
        <v>34.700000000000003</v>
      </c>
      <c r="F1189" s="10">
        <f t="shared" ref="F1189:L1189" si="536">SUM(F1182:F1188)</f>
        <v>0</v>
      </c>
      <c r="G1189" s="10">
        <f t="shared" si="536"/>
        <v>0</v>
      </c>
      <c r="H1189" s="10">
        <f t="shared" si="536"/>
        <v>34.700000000000003</v>
      </c>
      <c r="I1189" s="10">
        <f t="shared" si="536"/>
        <v>0</v>
      </c>
      <c r="J1189" s="85" t="s">
        <v>57</v>
      </c>
      <c r="K1189" s="10">
        <f t="shared" si="536"/>
        <v>0</v>
      </c>
      <c r="L1189" s="9">
        <f t="shared" si="536"/>
        <v>0</v>
      </c>
      <c r="M1189" s="123"/>
    </row>
    <row r="1190" spans="1:13" s="3" customFormat="1" ht="15" customHeight="1" x14ac:dyDescent="0.25">
      <c r="A1190" s="98">
        <v>1</v>
      </c>
      <c r="B1190" s="96" t="s">
        <v>353</v>
      </c>
      <c r="C1190" s="96" t="s">
        <v>47</v>
      </c>
      <c r="D1190" s="88">
        <v>2019</v>
      </c>
      <c r="E1190" s="65">
        <f>SUM(F1190:I1190)</f>
        <v>34.700000000000003</v>
      </c>
      <c r="F1190" s="30">
        <v>0</v>
      </c>
      <c r="G1190" s="21">
        <v>0</v>
      </c>
      <c r="H1190" s="30">
        <v>34.700000000000003</v>
      </c>
      <c r="I1190" s="30">
        <v>0</v>
      </c>
      <c r="J1190" s="87" t="s">
        <v>56</v>
      </c>
      <c r="K1190" s="11">
        <v>0</v>
      </c>
      <c r="L1190" s="87">
        <v>0</v>
      </c>
      <c r="M1190" s="99" t="s">
        <v>46</v>
      </c>
    </row>
    <row r="1191" spans="1:13" s="3" customFormat="1" ht="15" customHeight="1" x14ac:dyDescent="0.25">
      <c r="A1191" s="98"/>
      <c r="B1191" s="96"/>
      <c r="C1191" s="139"/>
      <c r="D1191" s="88">
        <v>2020</v>
      </c>
      <c r="E1191" s="65">
        <f t="shared" ref="E1191:E1196" si="537">SUM(F1191:I1191)</f>
        <v>0</v>
      </c>
      <c r="F1191" s="30">
        <v>0</v>
      </c>
      <c r="G1191" s="21">
        <v>0</v>
      </c>
      <c r="H1191" s="30">
        <v>0</v>
      </c>
      <c r="I1191" s="30">
        <v>0</v>
      </c>
      <c r="J1191" s="87" t="s">
        <v>56</v>
      </c>
      <c r="K1191" s="11">
        <v>0</v>
      </c>
      <c r="L1191" s="87">
        <v>0</v>
      </c>
      <c r="M1191" s="99"/>
    </row>
    <row r="1192" spans="1:13" s="3" customFormat="1" ht="15" customHeight="1" x14ac:dyDescent="0.25">
      <c r="A1192" s="98"/>
      <c r="B1192" s="96"/>
      <c r="C1192" s="139"/>
      <c r="D1192" s="88">
        <v>2021</v>
      </c>
      <c r="E1192" s="65">
        <f t="shared" si="537"/>
        <v>0</v>
      </c>
      <c r="F1192" s="30">
        <v>0</v>
      </c>
      <c r="G1192" s="21">
        <v>0</v>
      </c>
      <c r="H1192" s="30">
        <v>0</v>
      </c>
      <c r="I1192" s="30">
        <v>0</v>
      </c>
      <c r="J1192" s="87" t="s">
        <v>56</v>
      </c>
      <c r="K1192" s="11">
        <v>0</v>
      </c>
      <c r="L1192" s="87">
        <v>0</v>
      </c>
      <c r="M1192" s="99"/>
    </row>
    <row r="1193" spans="1:13" s="3" customFormat="1" ht="15" customHeight="1" x14ac:dyDescent="0.25">
      <c r="A1193" s="98"/>
      <c r="B1193" s="96"/>
      <c r="C1193" s="139"/>
      <c r="D1193" s="88">
        <v>2022</v>
      </c>
      <c r="E1193" s="65">
        <f t="shared" si="537"/>
        <v>0</v>
      </c>
      <c r="F1193" s="30">
        <v>0</v>
      </c>
      <c r="G1193" s="21">
        <v>0</v>
      </c>
      <c r="H1193" s="30">
        <v>0</v>
      </c>
      <c r="I1193" s="21">
        <v>0</v>
      </c>
      <c r="J1193" s="87" t="s">
        <v>56</v>
      </c>
      <c r="K1193" s="11">
        <v>0</v>
      </c>
      <c r="L1193" s="87">
        <v>0</v>
      </c>
      <c r="M1193" s="99"/>
    </row>
    <row r="1194" spans="1:13" s="3" customFormat="1" ht="15" customHeight="1" x14ac:dyDescent="0.25">
      <c r="A1194" s="98"/>
      <c r="B1194" s="96"/>
      <c r="C1194" s="139"/>
      <c r="D1194" s="88">
        <v>2023</v>
      </c>
      <c r="E1194" s="65">
        <f t="shared" si="537"/>
        <v>0</v>
      </c>
      <c r="F1194" s="30">
        <v>0</v>
      </c>
      <c r="G1194" s="21">
        <v>0</v>
      </c>
      <c r="H1194" s="30">
        <v>0</v>
      </c>
      <c r="I1194" s="21">
        <v>0</v>
      </c>
      <c r="J1194" s="87" t="s">
        <v>56</v>
      </c>
      <c r="K1194" s="11">
        <v>0</v>
      </c>
      <c r="L1194" s="87">
        <v>0</v>
      </c>
      <c r="M1194" s="99"/>
    </row>
    <row r="1195" spans="1:13" s="3" customFormat="1" ht="15" customHeight="1" x14ac:dyDescent="0.25">
      <c r="A1195" s="98"/>
      <c r="B1195" s="96"/>
      <c r="C1195" s="139"/>
      <c r="D1195" s="36">
        <v>2024</v>
      </c>
      <c r="E1195" s="65">
        <f t="shared" si="537"/>
        <v>0</v>
      </c>
      <c r="F1195" s="30">
        <v>0</v>
      </c>
      <c r="G1195" s="21">
        <v>0</v>
      </c>
      <c r="H1195" s="21">
        <v>0</v>
      </c>
      <c r="I1195" s="21">
        <v>0</v>
      </c>
      <c r="J1195" s="87" t="s">
        <v>56</v>
      </c>
      <c r="K1195" s="11">
        <v>0</v>
      </c>
      <c r="L1195" s="87">
        <v>0</v>
      </c>
      <c r="M1195" s="99"/>
    </row>
    <row r="1196" spans="1:13" s="3" customFormat="1" ht="15" customHeight="1" x14ac:dyDescent="0.25">
      <c r="A1196" s="98"/>
      <c r="B1196" s="96"/>
      <c r="C1196" s="139"/>
      <c r="D1196" s="36" t="s">
        <v>33</v>
      </c>
      <c r="E1196" s="65">
        <f t="shared" si="537"/>
        <v>0</v>
      </c>
      <c r="F1196" s="30">
        <v>0</v>
      </c>
      <c r="G1196" s="21">
        <v>0</v>
      </c>
      <c r="H1196" s="21">
        <v>0</v>
      </c>
      <c r="I1196" s="21">
        <v>0</v>
      </c>
      <c r="J1196" s="87" t="s">
        <v>56</v>
      </c>
      <c r="K1196" s="11">
        <v>0</v>
      </c>
      <c r="L1196" s="87">
        <v>0</v>
      </c>
      <c r="M1196" s="99"/>
    </row>
    <row r="1197" spans="1:13" s="3" customFormat="1" ht="15" customHeight="1" x14ac:dyDescent="0.25">
      <c r="A1197" s="98"/>
      <c r="B1197" s="96"/>
      <c r="C1197" s="139"/>
      <c r="D1197" s="18" t="s">
        <v>10</v>
      </c>
      <c r="E1197" s="63">
        <f>SUM(E1190:E1196)</f>
        <v>34.700000000000003</v>
      </c>
      <c r="F1197" s="63">
        <f t="shared" ref="F1197:L1197" si="538">SUM(F1190:F1196)</f>
        <v>0</v>
      </c>
      <c r="G1197" s="12">
        <f t="shared" si="538"/>
        <v>0</v>
      </c>
      <c r="H1197" s="12">
        <f t="shared" si="538"/>
        <v>34.700000000000003</v>
      </c>
      <c r="I1197" s="12">
        <f t="shared" si="538"/>
        <v>0</v>
      </c>
      <c r="J1197" s="12" t="s">
        <v>57</v>
      </c>
      <c r="K1197" s="12">
        <f t="shared" si="538"/>
        <v>0</v>
      </c>
      <c r="L1197" s="15">
        <f t="shared" si="538"/>
        <v>0</v>
      </c>
      <c r="M1197" s="99"/>
    </row>
    <row r="1198" spans="1:13" s="3" customFormat="1" ht="16.5" customHeight="1" x14ac:dyDescent="0.25">
      <c r="A1198" s="119" t="s">
        <v>50</v>
      </c>
      <c r="B1198" s="119"/>
      <c r="C1198" s="119"/>
      <c r="D1198" s="119"/>
      <c r="E1198" s="119"/>
      <c r="F1198" s="119"/>
      <c r="G1198" s="119"/>
      <c r="H1198" s="119"/>
      <c r="I1198" s="119"/>
      <c r="J1198" s="119"/>
      <c r="K1198" s="119"/>
      <c r="L1198" s="119"/>
      <c r="M1198" s="119"/>
    </row>
    <row r="1199" spans="1:13" s="3" customFormat="1" ht="15.6" x14ac:dyDescent="0.25">
      <c r="A1199" s="119"/>
      <c r="B1199" s="119" t="s">
        <v>55</v>
      </c>
      <c r="C1199" s="119"/>
      <c r="D1199" s="85">
        <v>2019</v>
      </c>
      <c r="E1199" s="10">
        <f>SUM(F1199:I1199)</f>
        <v>72716.399999999994</v>
      </c>
      <c r="F1199" s="10">
        <f t="shared" ref="F1199:I1205" si="539">F1207+F1215+F1223+F1231+F1239+F1247+F1255+F1263</f>
        <v>4492.6000000000004</v>
      </c>
      <c r="G1199" s="10">
        <f t="shared" si="539"/>
        <v>63982.1</v>
      </c>
      <c r="H1199" s="10">
        <f t="shared" si="539"/>
        <v>4241.7000000000007</v>
      </c>
      <c r="I1199" s="10">
        <f t="shared" si="539"/>
        <v>0</v>
      </c>
      <c r="J1199" s="85" t="s">
        <v>57</v>
      </c>
      <c r="K1199" s="10">
        <f t="shared" ref="K1199:L1205" si="540">K1207+K1215+K1223+K1231+K1239+K1247+K1255+K1263</f>
        <v>0</v>
      </c>
      <c r="L1199" s="9">
        <f t="shared" si="540"/>
        <v>0</v>
      </c>
      <c r="M1199" s="123" t="s">
        <v>42</v>
      </c>
    </row>
    <row r="1200" spans="1:13" s="3" customFormat="1" ht="15.6" x14ac:dyDescent="0.25">
      <c r="A1200" s="103"/>
      <c r="B1200" s="103"/>
      <c r="C1200" s="103"/>
      <c r="D1200" s="85">
        <v>2020</v>
      </c>
      <c r="E1200" s="10">
        <f t="shared" ref="E1200:E1205" si="541">SUM(F1200:I1200)</f>
        <v>75278.399999999994</v>
      </c>
      <c r="F1200" s="10">
        <f t="shared" si="539"/>
        <v>0</v>
      </c>
      <c r="G1200" s="10">
        <f t="shared" si="539"/>
        <v>71098.7</v>
      </c>
      <c r="H1200" s="10">
        <f t="shared" si="539"/>
        <v>4179.7</v>
      </c>
      <c r="I1200" s="10">
        <f t="shared" si="539"/>
        <v>0</v>
      </c>
      <c r="J1200" s="85" t="s">
        <v>57</v>
      </c>
      <c r="K1200" s="10">
        <f t="shared" si="540"/>
        <v>0</v>
      </c>
      <c r="L1200" s="9">
        <f t="shared" si="540"/>
        <v>0</v>
      </c>
      <c r="M1200" s="124"/>
    </row>
    <row r="1201" spans="1:13" s="3" customFormat="1" ht="15.6" x14ac:dyDescent="0.25">
      <c r="A1201" s="103"/>
      <c r="B1201" s="103"/>
      <c r="C1201" s="103"/>
      <c r="D1201" s="85">
        <v>2021</v>
      </c>
      <c r="E1201" s="10">
        <f t="shared" si="541"/>
        <v>440011.30000000005</v>
      </c>
      <c r="F1201" s="10">
        <f t="shared" si="539"/>
        <v>0</v>
      </c>
      <c r="G1201" s="10">
        <f t="shared" si="539"/>
        <v>393452.39</v>
      </c>
      <c r="H1201" s="10">
        <f t="shared" si="539"/>
        <v>46558.91</v>
      </c>
      <c r="I1201" s="10">
        <f t="shared" si="539"/>
        <v>0</v>
      </c>
      <c r="J1201" s="85" t="s">
        <v>57</v>
      </c>
      <c r="K1201" s="10">
        <f t="shared" si="540"/>
        <v>0</v>
      </c>
      <c r="L1201" s="9">
        <f t="shared" si="540"/>
        <v>0</v>
      </c>
      <c r="M1201" s="124"/>
    </row>
    <row r="1202" spans="1:13" s="3" customFormat="1" ht="15.6" x14ac:dyDescent="0.25">
      <c r="A1202" s="103"/>
      <c r="B1202" s="103"/>
      <c r="C1202" s="103"/>
      <c r="D1202" s="85">
        <v>2022</v>
      </c>
      <c r="E1202" s="10">
        <f t="shared" si="541"/>
        <v>80000</v>
      </c>
      <c r="F1202" s="10">
        <f t="shared" si="539"/>
        <v>0</v>
      </c>
      <c r="G1202" s="10">
        <f t="shared" si="539"/>
        <v>72000</v>
      </c>
      <c r="H1202" s="10">
        <f t="shared" si="539"/>
        <v>8000</v>
      </c>
      <c r="I1202" s="10">
        <f t="shared" si="539"/>
        <v>0</v>
      </c>
      <c r="J1202" s="85" t="s">
        <v>57</v>
      </c>
      <c r="K1202" s="10">
        <f t="shared" si="540"/>
        <v>0</v>
      </c>
      <c r="L1202" s="9">
        <f t="shared" si="540"/>
        <v>0</v>
      </c>
      <c r="M1202" s="124"/>
    </row>
    <row r="1203" spans="1:13" s="3" customFormat="1" ht="15.6" x14ac:dyDescent="0.25">
      <c r="A1203" s="103"/>
      <c r="B1203" s="103"/>
      <c r="C1203" s="103"/>
      <c r="D1203" s="85">
        <v>2023</v>
      </c>
      <c r="E1203" s="10">
        <f t="shared" si="541"/>
        <v>0</v>
      </c>
      <c r="F1203" s="10">
        <f t="shared" si="539"/>
        <v>0</v>
      </c>
      <c r="G1203" s="10">
        <f t="shared" si="539"/>
        <v>0</v>
      </c>
      <c r="H1203" s="10">
        <f t="shared" si="539"/>
        <v>0</v>
      </c>
      <c r="I1203" s="10">
        <f t="shared" si="539"/>
        <v>0</v>
      </c>
      <c r="J1203" s="85" t="s">
        <v>57</v>
      </c>
      <c r="K1203" s="10">
        <f t="shared" si="540"/>
        <v>0</v>
      </c>
      <c r="L1203" s="9">
        <f t="shared" si="540"/>
        <v>0</v>
      </c>
      <c r="M1203" s="124"/>
    </row>
    <row r="1204" spans="1:13" s="3" customFormat="1" ht="15.6" x14ac:dyDescent="0.25">
      <c r="A1204" s="103"/>
      <c r="B1204" s="103"/>
      <c r="C1204" s="103"/>
      <c r="D1204" s="85">
        <v>2024</v>
      </c>
      <c r="E1204" s="10">
        <f t="shared" si="541"/>
        <v>0</v>
      </c>
      <c r="F1204" s="10">
        <f t="shared" si="539"/>
        <v>0</v>
      </c>
      <c r="G1204" s="10">
        <f t="shared" si="539"/>
        <v>0</v>
      </c>
      <c r="H1204" s="10">
        <f t="shared" si="539"/>
        <v>0</v>
      </c>
      <c r="I1204" s="10">
        <f t="shared" si="539"/>
        <v>0</v>
      </c>
      <c r="J1204" s="85" t="s">
        <v>57</v>
      </c>
      <c r="K1204" s="10">
        <f t="shared" si="540"/>
        <v>0</v>
      </c>
      <c r="L1204" s="9">
        <f t="shared" si="540"/>
        <v>0</v>
      </c>
      <c r="M1204" s="124"/>
    </row>
    <row r="1205" spans="1:13" s="3" customFormat="1" ht="15.6" x14ac:dyDescent="0.25">
      <c r="A1205" s="103"/>
      <c r="B1205" s="103"/>
      <c r="C1205" s="103"/>
      <c r="D1205" s="85" t="s">
        <v>33</v>
      </c>
      <c r="E1205" s="10">
        <f t="shared" si="541"/>
        <v>0</v>
      </c>
      <c r="F1205" s="10">
        <f t="shared" si="539"/>
        <v>0</v>
      </c>
      <c r="G1205" s="10">
        <f t="shared" si="539"/>
        <v>0</v>
      </c>
      <c r="H1205" s="10">
        <f t="shared" si="539"/>
        <v>0</v>
      </c>
      <c r="I1205" s="10">
        <f t="shared" si="539"/>
        <v>0</v>
      </c>
      <c r="J1205" s="85" t="s">
        <v>57</v>
      </c>
      <c r="K1205" s="10">
        <f t="shared" si="540"/>
        <v>0</v>
      </c>
      <c r="L1205" s="9">
        <f t="shared" si="540"/>
        <v>0</v>
      </c>
      <c r="M1205" s="124"/>
    </row>
    <row r="1206" spans="1:13" s="3" customFormat="1" ht="15.6" x14ac:dyDescent="0.25">
      <c r="A1206" s="103"/>
      <c r="B1206" s="103"/>
      <c r="C1206" s="103"/>
      <c r="D1206" s="85" t="s">
        <v>10</v>
      </c>
      <c r="E1206" s="10">
        <f>SUM(E1199:E1205)</f>
        <v>668006.10000000009</v>
      </c>
      <c r="F1206" s="10">
        <f t="shared" ref="F1206:L1206" si="542">SUM(F1199:F1205)</f>
        <v>4492.6000000000004</v>
      </c>
      <c r="G1206" s="10">
        <f t="shared" si="542"/>
        <v>600533.18999999994</v>
      </c>
      <c r="H1206" s="10">
        <f t="shared" si="542"/>
        <v>62980.310000000005</v>
      </c>
      <c r="I1206" s="10">
        <f t="shared" si="542"/>
        <v>0</v>
      </c>
      <c r="J1206" s="85" t="s">
        <v>57</v>
      </c>
      <c r="K1206" s="10">
        <f t="shared" si="542"/>
        <v>0</v>
      </c>
      <c r="L1206" s="9">
        <f t="shared" si="542"/>
        <v>0</v>
      </c>
      <c r="M1206" s="124"/>
    </row>
    <row r="1207" spans="1:13" s="3" customFormat="1" ht="15.6" x14ac:dyDescent="0.25">
      <c r="A1207" s="113">
        <v>1</v>
      </c>
      <c r="B1207" s="99" t="s">
        <v>220</v>
      </c>
      <c r="C1207" s="99" t="s">
        <v>297</v>
      </c>
      <c r="D1207" s="36">
        <v>2019</v>
      </c>
      <c r="E1207" s="41">
        <f>SUM(F1207:I1207)</f>
        <v>0</v>
      </c>
      <c r="F1207" s="17">
        <v>0</v>
      </c>
      <c r="G1207" s="17">
        <v>0</v>
      </c>
      <c r="H1207" s="17">
        <v>0</v>
      </c>
      <c r="I1207" s="17">
        <v>0</v>
      </c>
      <c r="J1207" s="89" t="s">
        <v>56</v>
      </c>
      <c r="K1207" s="89">
        <v>0</v>
      </c>
      <c r="L1207" s="87">
        <v>0</v>
      </c>
      <c r="M1207" s="131" t="s">
        <v>42</v>
      </c>
    </row>
    <row r="1208" spans="1:13" s="3" customFormat="1" ht="15.6" x14ac:dyDescent="0.25">
      <c r="A1208" s="98"/>
      <c r="B1208" s="99"/>
      <c r="C1208" s="99"/>
      <c r="D1208" s="36">
        <v>2020</v>
      </c>
      <c r="E1208" s="41">
        <f t="shared" ref="E1208:E1213" si="543">SUM(F1208:I1208)</f>
        <v>0</v>
      </c>
      <c r="F1208" s="17">
        <v>0</v>
      </c>
      <c r="G1208" s="17">
        <v>0</v>
      </c>
      <c r="H1208" s="17">
        <v>0</v>
      </c>
      <c r="I1208" s="17">
        <v>0</v>
      </c>
      <c r="J1208" s="89" t="s">
        <v>56</v>
      </c>
      <c r="K1208" s="89">
        <v>0</v>
      </c>
      <c r="L1208" s="89">
        <v>0</v>
      </c>
      <c r="M1208" s="99"/>
    </row>
    <row r="1209" spans="1:13" s="3" customFormat="1" ht="15.6" x14ac:dyDescent="0.25">
      <c r="A1209" s="98"/>
      <c r="B1209" s="99"/>
      <c r="C1209" s="99"/>
      <c r="D1209" s="36">
        <v>2021</v>
      </c>
      <c r="E1209" s="41">
        <f t="shared" si="543"/>
        <v>0</v>
      </c>
      <c r="F1209" s="17">
        <v>0</v>
      </c>
      <c r="G1209" s="17">
        <v>0</v>
      </c>
      <c r="H1209" s="17">
        <v>0</v>
      </c>
      <c r="I1209" s="17">
        <v>0</v>
      </c>
      <c r="J1209" s="89" t="s">
        <v>56</v>
      </c>
      <c r="K1209" s="89">
        <v>0</v>
      </c>
      <c r="L1209" s="89">
        <v>0</v>
      </c>
      <c r="M1209" s="99"/>
    </row>
    <row r="1210" spans="1:13" s="3" customFormat="1" ht="15.6" x14ac:dyDescent="0.25">
      <c r="A1210" s="98"/>
      <c r="B1210" s="99"/>
      <c r="C1210" s="99"/>
      <c r="D1210" s="36">
        <v>2022</v>
      </c>
      <c r="E1210" s="41">
        <f t="shared" si="543"/>
        <v>80000</v>
      </c>
      <c r="F1210" s="17">
        <v>0</v>
      </c>
      <c r="G1210" s="17">
        <v>72000</v>
      </c>
      <c r="H1210" s="17">
        <v>8000</v>
      </c>
      <c r="I1210" s="17">
        <v>0</v>
      </c>
      <c r="J1210" s="89" t="s">
        <v>56</v>
      </c>
      <c r="K1210" s="89">
        <v>0</v>
      </c>
      <c r="L1210" s="89">
        <v>0</v>
      </c>
      <c r="M1210" s="99"/>
    </row>
    <row r="1211" spans="1:13" s="3" customFormat="1" ht="15.6" x14ac:dyDescent="0.25">
      <c r="A1211" s="98"/>
      <c r="B1211" s="99"/>
      <c r="C1211" s="99"/>
      <c r="D1211" s="36">
        <v>2023</v>
      </c>
      <c r="E1211" s="41">
        <f t="shared" si="543"/>
        <v>0</v>
      </c>
      <c r="F1211" s="17">
        <v>0</v>
      </c>
      <c r="G1211" s="17">
        <v>0</v>
      </c>
      <c r="H1211" s="17">
        <v>0</v>
      </c>
      <c r="I1211" s="17">
        <v>0</v>
      </c>
      <c r="J1211" s="89" t="s">
        <v>56</v>
      </c>
      <c r="K1211" s="89">
        <v>0</v>
      </c>
      <c r="L1211" s="89">
        <v>0</v>
      </c>
      <c r="M1211" s="99"/>
    </row>
    <row r="1212" spans="1:13" s="3" customFormat="1" ht="15.6" x14ac:dyDescent="0.25">
      <c r="A1212" s="98"/>
      <c r="B1212" s="99"/>
      <c r="C1212" s="99"/>
      <c r="D1212" s="36">
        <v>2024</v>
      </c>
      <c r="E1212" s="41">
        <f t="shared" si="543"/>
        <v>0</v>
      </c>
      <c r="F1212" s="13">
        <v>0</v>
      </c>
      <c r="G1212" s="13">
        <v>0</v>
      </c>
      <c r="H1212" s="13">
        <v>0</v>
      </c>
      <c r="I1212" s="13">
        <v>0</v>
      </c>
      <c r="J1212" s="89" t="s">
        <v>56</v>
      </c>
      <c r="K1212" s="89">
        <v>0</v>
      </c>
      <c r="L1212" s="89">
        <v>0</v>
      </c>
      <c r="M1212" s="99"/>
    </row>
    <row r="1213" spans="1:13" s="3" customFormat="1" ht="15.6" x14ac:dyDescent="0.25">
      <c r="A1213" s="98"/>
      <c r="B1213" s="99"/>
      <c r="C1213" s="99"/>
      <c r="D1213" s="36" t="s">
        <v>33</v>
      </c>
      <c r="E1213" s="41">
        <f t="shared" si="543"/>
        <v>0</v>
      </c>
      <c r="F1213" s="13">
        <v>0</v>
      </c>
      <c r="G1213" s="13">
        <v>0</v>
      </c>
      <c r="H1213" s="13">
        <v>0</v>
      </c>
      <c r="I1213" s="13">
        <v>0</v>
      </c>
      <c r="J1213" s="89" t="s">
        <v>56</v>
      </c>
      <c r="K1213" s="89">
        <v>0</v>
      </c>
      <c r="L1213" s="89">
        <v>0</v>
      </c>
      <c r="M1213" s="99"/>
    </row>
    <row r="1214" spans="1:13" s="3" customFormat="1" ht="18" customHeight="1" x14ac:dyDescent="0.25">
      <c r="A1214" s="98"/>
      <c r="B1214" s="99"/>
      <c r="C1214" s="99"/>
      <c r="D1214" s="18" t="s">
        <v>10</v>
      </c>
      <c r="E1214" s="5">
        <f>SUM(E1207:E1213)</f>
        <v>80000</v>
      </c>
      <c r="F1214" s="5">
        <f t="shared" ref="F1214:L1214" si="544">SUM(F1207:F1213)</f>
        <v>0</v>
      </c>
      <c r="G1214" s="5">
        <f t="shared" si="544"/>
        <v>72000</v>
      </c>
      <c r="H1214" s="5">
        <f t="shared" si="544"/>
        <v>8000</v>
      </c>
      <c r="I1214" s="5">
        <f t="shared" si="544"/>
        <v>0</v>
      </c>
      <c r="J1214" s="12" t="s">
        <v>57</v>
      </c>
      <c r="K1214" s="5">
        <f t="shared" si="544"/>
        <v>0</v>
      </c>
      <c r="L1214" s="14">
        <f t="shared" si="544"/>
        <v>0</v>
      </c>
      <c r="M1214" s="99"/>
    </row>
    <row r="1215" spans="1:13" s="3" customFormat="1" ht="15.75" customHeight="1" x14ac:dyDescent="0.25">
      <c r="A1215" s="113">
        <v>2</v>
      </c>
      <c r="B1215" s="99" t="s">
        <v>221</v>
      </c>
      <c r="C1215" s="99" t="s">
        <v>298</v>
      </c>
      <c r="D1215" s="36">
        <v>2019</v>
      </c>
      <c r="E1215" s="41">
        <f>SUM(F1215:I1215)</f>
        <v>38545.599999999999</v>
      </c>
      <c r="F1215" s="17">
        <v>0</v>
      </c>
      <c r="G1215" s="17">
        <v>35847.4</v>
      </c>
      <c r="H1215" s="17">
        <v>2698.2</v>
      </c>
      <c r="I1215" s="17">
        <v>0</v>
      </c>
      <c r="J1215" s="89" t="s">
        <v>56</v>
      </c>
      <c r="K1215" s="89">
        <v>0</v>
      </c>
      <c r="L1215" s="40">
        <v>0</v>
      </c>
      <c r="M1215" s="131" t="s">
        <v>42</v>
      </c>
    </row>
    <row r="1216" spans="1:13" s="3" customFormat="1" ht="15.6" x14ac:dyDescent="0.25">
      <c r="A1216" s="98"/>
      <c r="B1216" s="99"/>
      <c r="C1216" s="99"/>
      <c r="D1216" s="36">
        <v>2020</v>
      </c>
      <c r="E1216" s="41">
        <f t="shared" ref="E1216:E1221" si="545">SUM(F1216:I1216)</f>
        <v>53763.4</v>
      </c>
      <c r="F1216" s="17">
        <v>0</v>
      </c>
      <c r="G1216" s="17">
        <v>50000</v>
      </c>
      <c r="H1216" s="17">
        <v>3763.4</v>
      </c>
      <c r="I1216" s="17">
        <v>0</v>
      </c>
      <c r="J1216" s="89" t="s">
        <v>56</v>
      </c>
      <c r="K1216" s="89">
        <v>0</v>
      </c>
      <c r="L1216" s="34">
        <v>0</v>
      </c>
      <c r="M1216" s="99"/>
    </row>
    <row r="1217" spans="1:13" s="3" customFormat="1" ht="15.6" x14ac:dyDescent="0.25">
      <c r="A1217" s="98"/>
      <c r="B1217" s="99"/>
      <c r="C1217" s="99"/>
      <c r="D1217" s="36">
        <v>2021</v>
      </c>
      <c r="E1217" s="41">
        <f t="shared" si="545"/>
        <v>205891.5</v>
      </c>
      <c r="F1217" s="17">
        <v>0</v>
      </c>
      <c r="G1217" s="17">
        <v>191479</v>
      </c>
      <c r="H1217" s="17">
        <v>14412.5</v>
      </c>
      <c r="I1217" s="17">
        <v>0</v>
      </c>
      <c r="J1217" s="89" t="s">
        <v>56</v>
      </c>
      <c r="K1217" s="89">
        <v>0</v>
      </c>
      <c r="L1217" s="34">
        <v>0</v>
      </c>
      <c r="M1217" s="99"/>
    </row>
    <row r="1218" spans="1:13" s="3" customFormat="1" ht="15.6" x14ac:dyDescent="0.25">
      <c r="A1218" s="98"/>
      <c r="B1218" s="99"/>
      <c r="C1218" s="99"/>
      <c r="D1218" s="36">
        <v>2022</v>
      </c>
      <c r="E1218" s="41">
        <f t="shared" si="545"/>
        <v>0</v>
      </c>
      <c r="F1218" s="17">
        <v>0</v>
      </c>
      <c r="G1218" s="17">
        <v>0</v>
      </c>
      <c r="H1218" s="17">
        <v>0</v>
      </c>
      <c r="I1218" s="17">
        <v>0</v>
      </c>
      <c r="J1218" s="89" t="s">
        <v>56</v>
      </c>
      <c r="K1218" s="89">
        <v>0</v>
      </c>
      <c r="L1218" s="34">
        <v>0</v>
      </c>
      <c r="M1218" s="99"/>
    </row>
    <row r="1219" spans="1:13" s="3" customFormat="1" ht="15.6" x14ac:dyDescent="0.25">
      <c r="A1219" s="98"/>
      <c r="B1219" s="99"/>
      <c r="C1219" s="99"/>
      <c r="D1219" s="36">
        <v>2023</v>
      </c>
      <c r="E1219" s="41">
        <f t="shared" si="545"/>
        <v>0</v>
      </c>
      <c r="F1219" s="17">
        <v>0</v>
      </c>
      <c r="G1219" s="17">
        <v>0</v>
      </c>
      <c r="H1219" s="17">
        <v>0</v>
      </c>
      <c r="I1219" s="17">
        <v>0</v>
      </c>
      <c r="J1219" s="89" t="s">
        <v>56</v>
      </c>
      <c r="K1219" s="89">
        <v>0</v>
      </c>
      <c r="L1219" s="34">
        <v>0</v>
      </c>
      <c r="M1219" s="99"/>
    </row>
    <row r="1220" spans="1:13" s="3" customFormat="1" ht="15.6" x14ac:dyDescent="0.25">
      <c r="A1220" s="98"/>
      <c r="B1220" s="99"/>
      <c r="C1220" s="99"/>
      <c r="D1220" s="36">
        <v>2024</v>
      </c>
      <c r="E1220" s="41">
        <f t="shared" si="545"/>
        <v>0</v>
      </c>
      <c r="F1220" s="17">
        <v>0</v>
      </c>
      <c r="G1220" s="17">
        <v>0</v>
      </c>
      <c r="H1220" s="17">
        <v>0</v>
      </c>
      <c r="I1220" s="13">
        <v>0</v>
      </c>
      <c r="J1220" s="89" t="s">
        <v>56</v>
      </c>
      <c r="K1220" s="89">
        <v>0</v>
      </c>
      <c r="L1220" s="34">
        <v>0</v>
      </c>
      <c r="M1220" s="99"/>
    </row>
    <row r="1221" spans="1:13" s="3" customFormat="1" ht="19.95" customHeight="1" x14ac:dyDescent="0.25">
      <c r="A1221" s="98"/>
      <c r="B1221" s="99"/>
      <c r="C1221" s="99"/>
      <c r="D1221" s="36" t="s">
        <v>33</v>
      </c>
      <c r="E1221" s="41">
        <f t="shared" si="545"/>
        <v>0</v>
      </c>
      <c r="F1221" s="13">
        <v>0</v>
      </c>
      <c r="G1221" s="13">
        <v>0</v>
      </c>
      <c r="H1221" s="13">
        <v>0</v>
      </c>
      <c r="I1221" s="13">
        <v>0</v>
      </c>
      <c r="J1221" s="89" t="s">
        <v>56</v>
      </c>
      <c r="K1221" s="89">
        <v>0</v>
      </c>
      <c r="L1221" s="34">
        <v>0</v>
      </c>
      <c r="M1221" s="99"/>
    </row>
    <row r="1222" spans="1:13" s="3" customFormat="1" ht="19.2" customHeight="1" x14ac:dyDescent="0.25">
      <c r="A1222" s="98"/>
      <c r="B1222" s="99"/>
      <c r="C1222" s="99"/>
      <c r="D1222" s="18" t="s">
        <v>10</v>
      </c>
      <c r="E1222" s="5">
        <f>SUM(E1215:E1221)</f>
        <v>298200.5</v>
      </c>
      <c r="F1222" s="5">
        <f t="shared" ref="F1222:L1222" si="546">SUM(F1215:F1221)</f>
        <v>0</v>
      </c>
      <c r="G1222" s="5">
        <f t="shared" si="546"/>
        <v>277326.40000000002</v>
      </c>
      <c r="H1222" s="5">
        <f t="shared" si="546"/>
        <v>20874.099999999999</v>
      </c>
      <c r="I1222" s="5">
        <f t="shared" si="546"/>
        <v>0</v>
      </c>
      <c r="J1222" s="12" t="s">
        <v>57</v>
      </c>
      <c r="K1222" s="5">
        <f t="shared" si="546"/>
        <v>0</v>
      </c>
      <c r="L1222" s="14">
        <f t="shared" si="546"/>
        <v>0</v>
      </c>
      <c r="M1222" s="99"/>
    </row>
    <row r="1223" spans="1:13" s="3" customFormat="1" ht="19.95" customHeight="1" x14ac:dyDescent="0.25">
      <c r="A1223" s="113">
        <v>3</v>
      </c>
      <c r="B1223" s="99" t="s">
        <v>223</v>
      </c>
      <c r="C1223" s="99" t="s">
        <v>43</v>
      </c>
      <c r="D1223" s="36">
        <v>2019</v>
      </c>
      <c r="E1223" s="41">
        <f>SUM(F1223:I1223)</f>
        <v>0</v>
      </c>
      <c r="F1223" s="17">
        <v>0</v>
      </c>
      <c r="G1223" s="17">
        <v>0</v>
      </c>
      <c r="H1223" s="17">
        <v>0</v>
      </c>
      <c r="I1223" s="17">
        <v>0</v>
      </c>
      <c r="J1223" s="89" t="s">
        <v>56</v>
      </c>
      <c r="K1223" s="89">
        <v>0</v>
      </c>
      <c r="L1223" s="34">
        <v>0</v>
      </c>
      <c r="M1223" s="131" t="s">
        <v>64</v>
      </c>
    </row>
    <row r="1224" spans="1:13" s="3" customFormat="1" ht="19.95" customHeight="1" x14ac:dyDescent="0.25">
      <c r="A1224" s="98"/>
      <c r="B1224" s="99"/>
      <c r="C1224" s="99"/>
      <c r="D1224" s="36">
        <v>2020</v>
      </c>
      <c r="E1224" s="41">
        <f t="shared" ref="E1224:E1229" si="547">SUM(F1224:I1224)</f>
        <v>21515</v>
      </c>
      <c r="F1224" s="17">
        <v>0</v>
      </c>
      <c r="G1224" s="17">
        <v>21098.7</v>
      </c>
      <c r="H1224" s="17">
        <v>416.3</v>
      </c>
      <c r="I1224" s="17">
        <v>0</v>
      </c>
      <c r="J1224" s="89" t="s">
        <v>56</v>
      </c>
      <c r="K1224" s="89">
        <v>0</v>
      </c>
      <c r="L1224" s="34">
        <v>0</v>
      </c>
      <c r="M1224" s="99"/>
    </row>
    <row r="1225" spans="1:13" s="3" customFormat="1" ht="19.95" customHeight="1" x14ac:dyDescent="0.25">
      <c r="A1225" s="98"/>
      <c r="B1225" s="99"/>
      <c r="C1225" s="99"/>
      <c r="D1225" s="36">
        <v>2021</v>
      </c>
      <c r="E1225" s="41">
        <f t="shared" si="547"/>
        <v>0</v>
      </c>
      <c r="F1225" s="17">
        <v>0</v>
      </c>
      <c r="G1225" s="17">
        <v>0</v>
      </c>
      <c r="H1225" s="17">
        <v>0</v>
      </c>
      <c r="I1225" s="17">
        <v>0</v>
      </c>
      <c r="J1225" s="89" t="s">
        <v>56</v>
      </c>
      <c r="K1225" s="89">
        <v>0</v>
      </c>
      <c r="L1225" s="34">
        <v>0</v>
      </c>
      <c r="M1225" s="99"/>
    </row>
    <row r="1226" spans="1:13" s="3" customFormat="1" ht="19.95" customHeight="1" x14ac:dyDescent="0.25">
      <c r="A1226" s="98"/>
      <c r="B1226" s="99"/>
      <c r="C1226" s="99"/>
      <c r="D1226" s="36">
        <v>2022</v>
      </c>
      <c r="E1226" s="41">
        <f t="shared" si="547"/>
        <v>0</v>
      </c>
      <c r="F1226" s="17">
        <v>0</v>
      </c>
      <c r="G1226" s="17">
        <v>0</v>
      </c>
      <c r="H1226" s="17">
        <v>0</v>
      </c>
      <c r="I1226" s="17">
        <v>0</v>
      </c>
      <c r="J1226" s="89" t="s">
        <v>56</v>
      </c>
      <c r="K1226" s="89">
        <v>0</v>
      </c>
      <c r="L1226" s="34">
        <v>0</v>
      </c>
      <c r="M1226" s="99"/>
    </row>
    <row r="1227" spans="1:13" s="3" customFormat="1" ht="19.95" customHeight="1" x14ac:dyDescent="0.25">
      <c r="A1227" s="98"/>
      <c r="B1227" s="99"/>
      <c r="C1227" s="99"/>
      <c r="D1227" s="36">
        <v>2023</v>
      </c>
      <c r="E1227" s="41">
        <f t="shared" si="547"/>
        <v>0</v>
      </c>
      <c r="F1227" s="17">
        <v>0</v>
      </c>
      <c r="G1227" s="17">
        <v>0</v>
      </c>
      <c r="H1227" s="17">
        <v>0</v>
      </c>
      <c r="I1227" s="17">
        <v>0</v>
      </c>
      <c r="J1227" s="89" t="s">
        <v>56</v>
      </c>
      <c r="K1227" s="89">
        <v>0</v>
      </c>
      <c r="L1227" s="34">
        <v>0</v>
      </c>
      <c r="M1227" s="99"/>
    </row>
    <row r="1228" spans="1:13" s="3" customFormat="1" ht="19.95" customHeight="1" x14ac:dyDescent="0.25">
      <c r="A1228" s="98"/>
      <c r="B1228" s="99"/>
      <c r="C1228" s="99"/>
      <c r="D1228" s="36">
        <v>2024</v>
      </c>
      <c r="E1228" s="41">
        <f t="shared" si="547"/>
        <v>0</v>
      </c>
      <c r="F1228" s="17">
        <v>0</v>
      </c>
      <c r="G1228" s="17">
        <v>0</v>
      </c>
      <c r="H1228" s="17">
        <v>0</v>
      </c>
      <c r="I1228" s="13">
        <v>0</v>
      </c>
      <c r="J1228" s="89" t="s">
        <v>56</v>
      </c>
      <c r="K1228" s="89">
        <v>0</v>
      </c>
      <c r="L1228" s="34">
        <v>0</v>
      </c>
      <c r="M1228" s="99"/>
    </row>
    <row r="1229" spans="1:13" s="3" customFormat="1" ht="19.95" customHeight="1" x14ac:dyDescent="0.25">
      <c r="A1229" s="98"/>
      <c r="B1229" s="99"/>
      <c r="C1229" s="99"/>
      <c r="D1229" s="36" t="s">
        <v>33</v>
      </c>
      <c r="E1229" s="41">
        <f t="shared" si="547"/>
        <v>0</v>
      </c>
      <c r="F1229" s="13">
        <v>0</v>
      </c>
      <c r="G1229" s="13">
        <v>0</v>
      </c>
      <c r="H1229" s="13">
        <v>0</v>
      </c>
      <c r="I1229" s="13">
        <v>0</v>
      </c>
      <c r="J1229" s="89" t="s">
        <v>56</v>
      </c>
      <c r="K1229" s="89">
        <v>0</v>
      </c>
      <c r="L1229" s="34">
        <v>0</v>
      </c>
      <c r="M1229" s="99"/>
    </row>
    <row r="1230" spans="1:13" s="3" customFormat="1" ht="19.95" customHeight="1" x14ac:dyDescent="0.25">
      <c r="A1230" s="98"/>
      <c r="B1230" s="99"/>
      <c r="C1230" s="99"/>
      <c r="D1230" s="18" t="s">
        <v>10</v>
      </c>
      <c r="E1230" s="5">
        <f>SUM(E1223:E1229)</f>
        <v>21515</v>
      </c>
      <c r="F1230" s="5">
        <f t="shared" ref="F1230:L1230" si="548">SUM(F1223:F1229)</f>
        <v>0</v>
      </c>
      <c r="G1230" s="5">
        <f t="shared" si="548"/>
        <v>21098.7</v>
      </c>
      <c r="H1230" s="5">
        <f t="shared" si="548"/>
        <v>416.3</v>
      </c>
      <c r="I1230" s="5">
        <f t="shared" si="548"/>
        <v>0</v>
      </c>
      <c r="J1230" s="12" t="s">
        <v>57</v>
      </c>
      <c r="K1230" s="5">
        <f t="shared" si="548"/>
        <v>0</v>
      </c>
      <c r="L1230" s="14">
        <f t="shared" si="548"/>
        <v>0</v>
      </c>
      <c r="M1230" s="99"/>
    </row>
    <row r="1231" spans="1:13" s="3" customFormat="1" ht="19.95" customHeight="1" x14ac:dyDescent="0.25">
      <c r="A1231" s="113">
        <v>4</v>
      </c>
      <c r="B1231" s="99" t="s">
        <v>222</v>
      </c>
      <c r="C1231" s="99" t="s">
        <v>43</v>
      </c>
      <c r="D1231" s="36">
        <v>2019</v>
      </c>
      <c r="E1231" s="41">
        <f>SUM(F1231:I1231)</f>
        <v>0</v>
      </c>
      <c r="F1231" s="17">
        <v>0</v>
      </c>
      <c r="G1231" s="17">
        <v>0</v>
      </c>
      <c r="H1231" s="17">
        <v>0</v>
      </c>
      <c r="I1231" s="17">
        <v>0</v>
      </c>
      <c r="J1231" s="89" t="s">
        <v>56</v>
      </c>
      <c r="K1231" s="89">
        <v>0</v>
      </c>
      <c r="L1231" s="34">
        <v>0</v>
      </c>
      <c r="M1231" s="131" t="s">
        <v>44</v>
      </c>
    </row>
    <row r="1232" spans="1:13" s="3" customFormat="1" ht="19.95" customHeight="1" x14ac:dyDescent="0.25">
      <c r="A1232" s="98"/>
      <c r="B1232" s="99"/>
      <c r="C1232" s="99"/>
      <c r="D1232" s="36">
        <v>2020</v>
      </c>
      <c r="E1232" s="41">
        <f t="shared" ref="E1232:E1237" si="549">SUM(F1232:I1232)</f>
        <v>0</v>
      </c>
      <c r="F1232" s="17">
        <v>0</v>
      </c>
      <c r="G1232" s="17">
        <v>0</v>
      </c>
      <c r="H1232" s="17">
        <v>0</v>
      </c>
      <c r="I1232" s="17">
        <v>0</v>
      </c>
      <c r="J1232" s="89" t="s">
        <v>56</v>
      </c>
      <c r="K1232" s="89">
        <v>0</v>
      </c>
      <c r="L1232" s="34">
        <v>0</v>
      </c>
      <c r="M1232" s="99"/>
    </row>
    <row r="1233" spans="1:13" s="3" customFormat="1" ht="19.95" customHeight="1" x14ac:dyDescent="0.25">
      <c r="A1233" s="98"/>
      <c r="B1233" s="99"/>
      <c r="C1233" s="99"/>
      <c r="D1233" s="36">
        <v>2021</v>
      </c>
      <c r="E1233" s="41">
        <f t="shared" si="549"/>
        <v>21583.100000000002</v>
      </c>
      <c r="F1233" s="17">
        <v>0</v>
      </c>
      <c r="G1233" s="17">
        <v>19424.79</v>
      </c>
      <c r="H1233" s="17">
        <v>2158.31</v>
      </c>
      <c r="I1233" s="17">
        <v>0</v>
      </c>
      <c r="J1233" s="89" t="s">
        <v>56</v>
      </c>
      <c r="K1233" s="89">
        <v>0</v>
      </c>
      <c r="L1233" s="34">
        <v>0</v>
      </c>
      <c r="M1233" s="99"/>
    </row>
    <row r="1234" spans="1:13" s="3" customFormat="1" ht="19.95" customHeight="1" x14ac:dyDescent="0.25">
      <c r="A1234" s="98"/>
      <c r="B1234" s="99"/>
      <c r="C1234" s="99"/>
      <c r="D1234" s="36">
        <v>2022</v>
      </c>
      <c r="E1234" s="41">
        <f t="shared" si="549"/>
        <v>0</v>
      </c>
      <c r="F1234" s="17">
        <v>0</v>
      </c>
      <c r="G1234" s="17">
        <v>0</v>
      </c>
      <c r="H1234" s="17">
        <v>0</v>
      </c>
      <c r="I1234" s="17">
        <v>0</v>
      </c>
      <c r="J1234" s="89" t="s">
        <v>56</v>
      </c>
      <c r="K1234" s="89">
        <v>0</v>
      </c>
      <c r="L1234" s="34">
        <v>0</v>
      </c>
      <c r="M1234" s="99"/>
    </row>
    <row r="1235" spans="1:13" s="3" customFormat="1" ht="19.95" customHeight="1" x14ac:dyDescent="0.25">
      <c r="A1235" s="98"/>
      <c r="B1235" s="99"/>
      <c r="C1235" s="99"/>
      <c r="D1235" s="36">
        <v>2023</v>
      </c>
      <c r="E1235" s="41">
        <f t="shared" si="549"/>
        <v>0</v>
      </c>
      <c r="F1235" s="17">
        <v>0</v>
      </c>
      <c r="G1235" s="17">
        <v>0</v>
      </c>
      <c r="H1235" s="17">
        <v>0</v>
      </c>
      <c r="I1235" s="17">
        <v>0</v>
      </c>
      <c r="J1235" s="89" t="s">
        <v>56</v>
      </c>
      <c r="K1235" s="89">
        <v>0</v>
      </c>
      <c r="L1235" s="34">
        <v>0</v>
      </c>
      <c r="M1235" s="99"/>
    </row>
    <row r="1236" spans="1:13" s="3" customFormat="1" ht="19.95" customHeight="1" x14ac:dyDescent="0.25">
      <c r="A1236" s="98"/>
      <c r="B1236" s="99"/>
      <c r="C1236" s="99"/>
      <c r="D1236" s="36">
        <v>2024</v>
      </c>
      <c r="E1236" s="41">
        <f t="shared" si="549"/>
        <v>0</v>
      </c>
      <c r="F1236" s="17">
        <v>0</v>
      </c>
      <c r="G1236" s="17">
        <v>0</v>
      </c>
      <c r="H1236" s="17">
        <v>0</v>
      </c>
      <c r="I1236" s="13">
        <v>0</v>
      </c>
      <c r="J1236" s="89" t="s">
        <v>56</v>
      </c>
      <c r="K1236" s="89">
        <v>0</v>
      </c>
      <c r="L1236" s="34">
        <v>0</v>
      </c>
      <c r="M1236" s="99"/>
    </row>
    <row r="1237" spans="1:13" s="3" customFormat="1" ht="19.2" customHeight="1" x14ac:dyDescent="0.25">
      <c r="A1237" s="98"/>
      <c r="B1237" s="99"/>
      <c r="C1237" s="99"/>
      <c r="D1237" s="36" t="s">
        <v>33</v>
      </c>
      <c r="E1237" s="41">
        <f t="shared" si="549"/>
        <v>0</v>
      </c>
      <c r="F1237" s="13">
        <v>0</v>
      </c>
      <c r="G1237" s="13">
        <v>0</v>
      </c>
      <c r="H1237" s="13">
        <v>0</v>
      </c>
      <c r="I1237" s="13">
        <v>0</v>
      </c>
      <c r="J1237" s="89" t="s">
        <v>56</v>
      </c>
      <c r="K1237" s="89">
        <v>0</v>
      </c>
      <c r="L1237" s="34">
        <v>0</v>
      </c>
      <c r="M1237" s="99"/>
    </row>
    <row r="1238" spans="1:13" s="3" customFormat="1" ht="19.95" customHeight="1" x14ac:dyDescent="0.25">
      <c r="A1238" s="98"/>
      <c r="B1238" s="99"/>
      <c r="C1238" s="99"/>
      <c r="D1238" s="18" t="s">
        <v>10</v>
      </c>
      <c r="E1238" s="5">
        <f>SUM(E1231:E1237)</f>
        <v>21583.100000000002</v>
      </c>
      <c r="F1238" s="5">
        <f t="shared" ref="F1238:L1238" si="550">SUM(F1231:F1237)</f>
        <v>0</v>
      </c>
      <c r="G1238" s="5">
        <f t="shared" si="550"/>
        <v>19424.79</v>
      </c>
      <c r="H1238" s="5">
        <f t="shared" si="550"/>
        <v>2158.31</v>
      </c>
      <c r="I1238" s="5">
        <f t="shared" si="550"/>
        <v>0</v>
      </c>
      <c r="J1238" s="12" t="s">
        <v>57</v>
      </c>
      <c r="K1238" s="5">
        <f t="shared" si="550"/>
        <v>0</v>
      </c>
      <c r="L1238" s="14">
        <f t="shared" si="550"/>
        <v>0</v>
      </c>
      <c r="M1238" s="99"/>
    </row>
    <row r="1239" spans="1:13" s="3" customFormat="1" ht="19.95" customHeight="1" x14ac:dyDescent="0.25">
      <c r="A1239" s="113">
        <v>5</v>
      </c>
      <c r="B1239" s="99" t="s">
        <v>224</v>
      </c>
      <c r="C1239" s="99" t="s">
        <v>298</v>
      </c>
      <c r="D1239" s="36">
        <v>2019</v>
      </c>
      <c r="E1239" s="41">
        <f>SUM(F1239:I1239)</f>
        <v>0</v>
      </c>
      <c r="F1239" s="17">
        <v>0</v>
      </c>
      <c r="G1239" s="17">
        <v>0</v>
      </c>
      <c r="H1239" s="17">
        <v>0</v>
      </c>
      <c r="I1239" s="17">
        <v>0</v>
      </c>
      <c r="J1239" s="89" t="s">
        <v>56</v>
      </c>
      <c r="K1239" s="89">
        <v>0</v>
      </c>
      <c r="L1239" s="34">
        <v>0</v>
      </c>
      <c r="M1239" s="131" t="s">
        <v>65</v>
      </c>
    </row>
    <row r="1240" spans="1:13" s="3" customFormat="1" ht="19.95" customHeight="1" x14ac:dyDescent="0.25">
      <c r="A1240" s="98"/>
      <c r="B1240" s="99"/>
      <c r="C1240" s="99"/>
      <c r="D1240" s="36">
        <v>2020</v>
      </c>
      <c r="E1240" s="41">
        <f t="shared" ref="E1240:E1245" si="551">SUM(F1240:I1240)</f>
        <v>0</v>
      </c>
      <c r="F1240" s="17">
        <v>0</v>
      </c>
      <c r="G1240" s="17">
        <v>0</v>
      </c>
      <c r="H1240" s="17">
        <v>0</v>
      </c>
      <c r="I1240" s="17">
        <v>0</v>
      </c>
      <c r="J1240" s="89" t="s">
        <v>56</v>
      </c>
      <c r="K1240" s="89">
        <v>0</v>
      </c>
      <c r="L1240" s="34">
        <v>0</v>
      </c>
      <c r="M1240" s="99"/>
    </row>
    <row r="1241" spans="1:13" s="3" customFormat="1" ht="19.95" customHeight="1" x14ac:dyDescent="0.25">
      <c r="A1241" s="98"/>
      <c r="B1241" s="99"/>
      <c r="C1241" s="99"/>
      <c r="D1241" s="36">
        <v>2021</v>
      </c>
      <c r="E1241" s="41">
        <f t="shared" si="551"/>
        <v>7536.7</v>
      </c>
      <c r="F1241" s="17">
        <v>0</v>
      </c>
      <c r="G1241" s="17">
        <v>0</v>
      </c>
      <c r="H1241" s="17">
        <v>7536.7</v>
      </c>
      <c r="I1241" s="17">
        <v>0</v>
      </c>
      <c r="J1241" s="89" t="s">
        <v>56</v>
      </c>
      <c r="K1241" s="89">
        <v>0</v>
      </c>
      <c r="L1241" s="34">
        <v>0</v>
      </c>
      <c r="M1241" s="99"/>
    </row>
    <row r="1242" spans="1:13" s="3" customFormat="1" ht="19.95" customHeight="1" x14ac:dyDescent="0.25">
      <c r="A1242" s="98"/>
      <c r="B1242" s="99"/>
      <c r="C1242" s="99"/>
      <c r="D1242" s="36">
        <v>2022</v>
      </c>
      <c r="E1242" s="41">
        <f t="shared" si="551"/>
        <v>0</v>
      </c>
      <c r="F1242" s="17">
        <v>0</v>
      </c>
      <c r="G1242" s="17">
        <v>0</v>
      </c>
      <c r="H1242" s="17">
        <v>0</v>
      </c>
      <c r="I1242" s="17">
        <v>0</v>
      </c>
      <c r="J1242" s="89" t="s">
        <v>56</v>
      </c>
      <c r="K1242" s="89">
        <v>0</v>
      </c>
      <c r="L1242" s="34">
        <v>0</v>
      </c>
      <c r="M1242" s="99"/>
    </row>
    <row r="1243" spans="1:13" s="3" customFormat="1" ht="19.95" customHeight="1" x14ac:dyDescent="0.25">
      <c r="A1243" s="98"/>
      <c r="B1243" s="99"/>
      <c r="C1243" s="99"/>
      <c r="D1243" s="36">
        <v>2023</v>
      </c>
      <c r="E1243" s="41">
        <f t="shared" si="551"/>
        <v>0</v>
      </c>
      <c r="F1243" s="17">
        <v>0</v>
      </c>
      <c r="G1243" s="17">
        <v>0</v>
      </c>
      <c r="H1243" s="17">
        <v>0</v>
      </c>
      <c r="I1243" s="17">
        <v>0</v>
      </c>
      <c r="J1243" s="89" t="s">
        <v>56</v>
      </c>
      <c r="K1243" s="89">
        <v>0</v>
      </c>
      <c r="L1243" s="34">
        <v>0</v>
      </c>
      <c r="M1243" s="99"/>
    </row>
    <row r="1244" spans="1:13" s="3" customFormat="1" ht="19.95" customHeight="1" x14ac:dyDescent="0.25">
      <c r="A1244" s="98"/>
      <c r="B1244" s="99"/>
      <c r="C1244" s="99"/>
      <c r="D1244" s="36">
        <v>2024</v>
      </c>
      <c r="E1244" s="41">
        <f t="shared" si="551"/>
        <v>0</v>
      </c>
      <c r="F1244" s="17">
        <v>0</v>
      </c>
      <c r="G1244" s="17">
        <v>0</v>
      </c>
      <c r="H1244" s="17">
        <v>0</v>
      </c>
      <c r="I1244" s="13">
        <v>0</v>
      </c>
      <c r="J1244" s="89" t="s">
        <v>56</v>
      </c>
      <c r="K1244" s="89">
        <v>0</v>
      </c>
      <c r="L1244" s="34">
        <v>0</v>
      </c>
      <c r="M1244" s="99"/>
    </row>
    <row r="1245" spans="1:13" s="3" customFormat="1" ht="19.95" customHeight="1" x14ac:dyDescent="0.25">
      <c r="A1245" s="98"/>
      <c r="B1245" s="99"/>
      <c r="C1245" s="99"/>
      <c r="D1245" s="36" t="s">
        <v>33</v>
      </c>
      <c r="E1245" s="41">
        <f t="shared" si="551"/>
        <v>0</v>
      </c>
      <c r="F1245" s="13">
        <v>0</v>
      </c>
      <c r="G1245" s="13">
        <v>0</v>
      </c>
      <c r="H1245" s="13">
        <v>0</v>
      </c>
      <c r="I1245" s="13">
        <v>0</v>
      </c>
      <c r="J1245" s="89" t="s">
        <v>56</v>
      </c>
      <c r="K1245" s="89">
        <v>0</v>
      </c>
      <c r="L1245" s="34">
        <v>0</v>
      </c>
      <c r="M1245" s="99"/>
    </row>
    <row r="1246" spans="1:13" s="3" customFormat="1" ht="19.95" customHeight="1" x14ac:dyDescent="0.25">
      <c r="A1246" s="98"/>
      <c r="B1246" s="99"/>
      <c r="C1246" s="99"/>
      <c r="D1246" s="18" t="s">
        <v>10</v>
      </c>
      <c r="E1246" s="5">
        <f>SUM(E1239:E1245)</f>
        <v>7536.7</v>
      </c>
      <c r="F1246" s="5">
        <f t="shared" ref="F1246:L1246" si="552">SUM(F1239:F1245)</f>
        <v>0</v>
      </c>
      <c r="G1246" s="5">
        <f t="shared" si="552"/>
        <v>0</v>
      </c>
      <c r="H1246" s="5">
        <f t="shared" si="552"/>
        <v>7536.7</v>
      </c>
      <c r="I1246" s="5">
        <f t="shared" si="552"/>
        <v>0</v>
      </c>
      <c r="J1246" s="12" t="s">
        <v>57</v>
      </c>
      <c r="K1246" s="5">
        <f t="shared" si="552"/>
        <v>0</v>
      </c>
      <c r="L1246" s="14">
        <f t="shared" si="552"/>
        <v>0</v>
      </c>
      <c r="M1246" s="99"/>
    </row>
    <row r="1247" spans="1:13" s="3" customFormat="1" ht="19.95" customHeight="1" x14ac:dyDescent="0.25">
      <c r="A1247" s="113">
        <v>6</v>
      </c>
      <c r="B1247" s="99" t="s">
        <v>225</v>
      </c>
      <c r="C1247" s="99" t="s">
        <v>298</v>
      </c>
      <c r="D1247" s="36">
        <v>2019</v>
      </c>
      <c r="E1247" s="41">
        <f>SUM(F1247:I1247)</f>
        <v>0</v>
      </c>
      <c r="F1247" s="17">
        <v>0</v>
      </c>
      <c r="G1247" s="17">
        <v>0</v>
      </c>
      <c r="H1247" s="17">
        <v>0</v>
      </c>
      <c r="I1247" s="17">
        <v>0</v>
      </c>
      <c r="J1247" s="89" t="s">
        <v>56</v>
      </c>
      <c r="K1247" s="89">
        <v>0</v>
      </c>
      <c r="L1247" s="34">
        <v>0</v>
      </c>
      <c r="M1247" s="131" t="s">
        <v>66</v>
      </c>
    </row>
    <row r="1248" spans="1:13" s="3" customFormat="1" ht="19.95" customHeight="1" x14ac:dyDescent="0.25">
      <c r="A1248" s="98"/>
      <c r="B1248" s="99"/>
      <c r="C1248" s="99"/>
      <c r="D1248" s="36">
        <v>2020</v>
      </c>
      <c r="E1248" s="41">
        <f t="shared" ref="E1248:E1253" si="553">SUM(F1248:I1248)</f>
        <v>0</v>
      </c>
      <c r="F1248" s="17">
        <v>0</v>
      </c>
      <c r="G1248" s="17">
        <v>0</v>
      </c>
      <c r="H1248" s="17">
        <v>0</v>
      </c>
      <c r="I1248" s="17">
        <v>0</v>
      </c>
      <c r="J1248" s="89" t="s">
        <v>56</v>
      </c>
      <c r="K1248" s="89">
        <v>0</v>
      </c>
      <c r="L1248" s="34">
        <v>0</v>
      </c>
      <c r="M1248" s="99"/>
    </row>
    <row r="1249" spans="1:13" s="3" customFormat="1" ht="19.95" customHeight="1" x14ac:dyDescent="0.25">
      <c r="A1249" s="98"/>
      <c r="B1249" s="99"/>
      <c r="C1249" s="99"/>
      <c r="D1249" s="36">
        <v>2021</v>
      </c>
      <c r="E1249" s="41">
        <f t="shared" si="553"/>
        <v>200000</v>
      </c>
      <c r="F1249" s="17">
        <v>0</v>
      </c>
      <c r="G1249" s="17">
        <v>180000</v>
      </c>
      <c r="H1249" s="17">
        <v>20000</v>
      </c>
      <c r="I1249" s="17">
        <v>0</v>
      </c>
      <c r="J1249" s="89" t="s">
        <v>56</v>
      </c>
      <c r="K1249" s="89">
        <v>0</v>
      </c>
      <c r="L1249" s="34">
        <v>0</v>
      </c>
      <c r="M1249" s="99"/>
    </row>
    <row r="1250" spans="1:13" s="3" customFormat="1" ht="19.95" customHeight="1" x14ac:dyDescent="0.25">
      <c r="A1250" s="98"/>
      <c r="B1250" s="99"/>
      <c r="C1250" s="99"/>
      <c r="D1250" s="36">
        <v>2022</v>
      </c>
      <c r="E1250" s="41">
        <f t="shared" si="553"/>
        <v>0</v>
      </c>
      <c r="F1250" s="17">
        <v>0</v>
      </c>
      <c r="G1250" s="17">
        <v>0</v>
      </c>
      <c r="H1250" s="17">
        <v>0</v>
      </c>
      <c r="I1250" s="17">
        <v>0</v>
      </c>
      <c r="J1250" s="89" t="s">
        <v>56</v>
      </c>
      <c r="K1250" s="89">
        <v>0</v>
      </c>
      <c r="L1250" s="34">
        <v>0</v>
      </c>
      <c r="M1250" s="99"/>
    </row>
    <row r="1251" spans="1:13" s="3" customFormat="1" ht="19.95" customHeight="1" x14ac:dyDescent="0.25">
      <c r="A1251" s="98"/>
      <c r="B1251" s="99"/>
      <c r="C1251" s="99"/>
      <c r="D1251" s="36">
        <v>2023</v>
      </c>
      <c r="E1251" s="41">
        <f t="shared" si="553"/>
        <v>0</v>
      </c>
      <c r="F1251" s="17">
        <v>0</v>
      </c>
      <c r="G1251" s="17">
        <v>0</v>
      </c>
      <c r="H1251" s="17">
        <v>0</v>
      </c>
      <c r="I1251" s="17">
        <v>0</v>
      </c>
      <c r="J1251" s="89" t="s">
        <v>56</v>
      </c>
      <c r="K1251" s="89">
        <v>0</v>
      </c>
      <c r="L1251" s="34">
        <v>0</v>
      </c>
      <c r="M1251" s="99"/>
    </row>
    <row r="1252" spans="1:13" s="3" customFormat="1" ht="19.95" customHeight="1" x14ac:dyDescent="0.25">
      <c r="A1252" s="98"/>
      <c r="B1252" s="99"/>
      <c r="C1252" s="99"/>
      <c r="D1252" s="36">
        <v>2024</v>
      </c>
      <c r="E1252" s="41">
        <f t="shared" si="553"/>
        <v>0</v>
      </c>
      <c r="F1252" s="17">
        <v>0</v>
      </c>
      <c r="G1252" s="17">
        <v>0</v>
      </c>
      <c r="H1252" s="17">
        <v>0</v>
      </c>
      <c r="I1252" s="13">
        <v>0</v>
      </c>
      <c r="J1252" s="89" t="s">
        <v>56</v>
      </c>
      <c r="K1252" s="89">
        <v>0</v>
      </c>
      <c r="L1252" s="34">
        <v>0</v>
      </c>
      <c r="M1252" s="99"/>
    </row>
    <row r="1253" spans="1:13" s="3" customFormat="1" ht="19.95" customHeight="1" x14ac:dyDescent="0.25">
      <c r="A1253" s="98"/>
      <c r="B1253" s="99"/>
      <c r="C1253" s="99"/>
      <c r="D1253" s="36" t="s">
        <v>33</v>
      </c>
      <c r="E1253" s="41">
        <f t="shared" si="553"/>
        <v>0</v>
      </c>
      <c r="F1253" s="13">
        <v>0</v>
      </c>
      <c r="G1253" s="13">
        <v>0</v>
      </c>
      <c r="H1253" s="13">
        <v>0</v>
      </c>
      <c r="I1253" s="13">
        <v>0</v>
      </c>
      <c r="J1253" s="89" t="s">
        <v>56</v>
      </c>
      <c r="K1253" s="89">
        <v>0</v>
      </c>
      <c r="L1253" s="34">
        <v>0</v>
      </c>
      <c r="M1253" s="99"/>
    </row>
    <row r="1254" spans="1:13" s="3" customFormat="1" ht="19.95" customHeight="1" x14ac:dyDescent="0.25">
      <c r="A1254" s="98"/>
      <c r="B1254" s="99"/>
      <c r="C1254" s="99"/>
      <c r="D1254" s="18" t="s">
        <v>10</v>
      </c>
      <c r="E1254" s="5">
        <f>SUM(E1247:E1253)</f>
        <v>200000</v>
      </c>
      <c r="F1254" s="5">
        <f t="shared" ref="F1254:L1254" si="554">SUM(F1247:F1253)</f>
        <v>0</v>
      </c>
      <c r="G1254" s="5">
        <f t="shared" si="554"/>
        <v>180000</v>
      </c>
      <c r="H1254" s="5">
        <f t="shared" si="554"/>
        <v>20000</v>
      </c>
      <c r="I1254" s="5">
        <f t="shared" si="554"/>
        <v>0</v>
      </c>
      <c r="J1254" s="12" t="s">
        <v>57</v>
      </c>
      <c r="K1254" s="5">
        <f t="shared" si="554"/>
        <v>0</v>
      </c>
      <c r="L1254" s="14">
        <f t="shared" si="554"/>
        <v>0</v>
      </c>
      <c r="M1254" s="99"/>
    </row>
    <row r="1255" spans="1:13" s="3" customFormat="1" ht="19.95" customHeight="1" x14ac:dyDescent="0.25">
      <c r="A1255" s="113">
        <v>7</v>
      </c>
      <c r="B1255" s="99" t="s">
        <v>226</v>
      </c>
      <c r="C1255" s="99" t="s">
        <v>298</v>
      </c>
      <c r="D1255" s="36">
        <v>2019</v>
      </c>
      <c r="E1255" s="41">
        <f>SUM(F1255:I1255)</f>
        <v>28580</v>
      </c>
      <c r="F1255" s="17">
        <v>0</v>
      </c>
      <c r="G1255" s="17">
        <v>27150.1</v>
      </c>
      <c r="H1255" s="17">
        <v>1429.9</v>
      </c>
      <c r="I1255" s="17">
        <v>0</v>
      </c>
      <c r="J1255" s="89" t="s">
        <v>56</v>
      </c>
      <c r="K1255" s="89">
        <v>0</v>
      </c>
      <c r="L1255" s="34">
        <v>0</v>
      </c>
      <c r="M1255" s="131" t="s">
        <v>91</v>
      </c>
    </row>
    <row r="1256" spans="1:13" s="3" customFormat="1" ht="19.95" customHeight="1" x14ac:dyDescent="0.25">
      <c r="A1256" s="113"/>
      <c r="B1256" s="99"/>
      <c r="C1256" s="99"/>
      <c r="D1256" s="36">
        <v>2020</v>
      </c>
      <c r="E1256" s="41">
        <f t="shared" ref="E1256:E1261" si="555">SUM(F1256:I1256)</f>
        <v>0</v>
      </c>
      <c r="F1256" s="17">
        <v>0</v>
      </c>
      <c r="G1256" s="17">
        <v>0</v>
      </c>
      <c r="H1256" s="17">
        <v>0</v>
      </c>
      <c r="I1256" s="17">
        <v>0</v>
      </c>
      <c r="J1256" s="89" t="s">
        <v>56</v>
      </c>
      <c r="K1256" s="89">
        <v>0</v>
      </c>
      <c r="L1256" s="34">
        <v>0</v>
      </c>
      <c r="M1256" s="131"/>
    </row>
    <row r="1257" spans="1:13" s="3" customFormat="1" ht="19.95" customHeight="1" x14ac:dyDescent="0.25">
      <c r="A1257" s="113"/>
      <c r="B1257" s="99"/>
      <c r="C1257" s="99"/>
      <c r="D1257" s="36">
        <v>2021</v>
      </c>
      <c r="E1257" s="41">
        <f t="shared" si="555"/>
        <v>0</v>
      </c>
      <c r="F1257" s="17">
        <v>0</v>
      </c>
      <c r="G1257" s="17">
        <v>0</v>
      </c>
      <c r="H1257" s="17">
        <v>0</v>
      </c>
      <c r="I1257" s="17">
        <v>0</v>
      </c>
      <c r="J1257" s="89" t="s">
        <v>56</v>
      </c>
      <c r="K1257" s="89">
        <v>0</v>
      </c>
      <c r="L1257" s="34">
        <v>0</v>
      </c>
      <c r="M1257" s="131"/>
    </row>
    <row r="1258" spans="1:13" s="3" customFormat="1" ht="19.95" customHeight="1" x14ac:dyDescent="0.25">
      <c r="A1258" s="113"/>
      <c r="B1258" s="99"/>
      <c r="C1258" s="99"/>
      <c r="D1258" s="36">
        <v>2022</v>
      </c>
      <c r="E1258" s="41">
        <f t="shared" si="555"/>
        <v>0</v>
      </c>
      <c r="F1258" s="17">
        <v>0</v>
      </c>
      <c r="G1258" s="17">
        <v>0</v>
      </c>
      <c r="H1258" s="17">
        <v>0</v>
      </c>
      <c r="I1258" s="17">
        <v>0</v>
      </c>
      <c r="J1258" s="89" t="s">
        <v>56</v>
      </c>
      <c r="K1258" s="89">
        <v>0</v>
      </c>
      <c r="L1258" s="34">
        <v>0</v>
      </c>
      <c r="M1258" s="131"/>
    </row>
    <row r="1259" spans="1:13" s="3" customFormat="1" ht="19.95" customHeight="1" x14ac:dyDescent="0.25">
      <c r="A1259" s="113"/>
      <c r="B1259" s="99"/>
      <c r="C1259" s="99"/>
      <c r="D1259" s="36">
        <v>2023</v>
      </c>
      <c r="E1259" s="41">
        <f t="shared" si="555"/>
        <v>0</v>
      </c>
      <c r="F1259" s="17">
        <v>0</v>
      </c>
      <c r="G1259" s="17">
        <v>0</v>
      </c>
      <c r="H1259" s="17">
        <v>0</v>
      </c>
      <c r="I1259" s="17">
        <v>0</v>
      </c>
      <c r="J1259" s="89" t="s">
        <v>56</v>
      </c>
      <c r="K1259" s="89">
        <v>0</v>
      </c>
      <c r="L1259" s="34">
        <v>0</v>
      </c>
      <c r="M1259" s="131"/>
    </row>
    <row r="1260" spans="1:13" s="3" customFormat="1" ht="19.95" customHeight="1" x14ac:dyDescent="0.25">
      <c r="A1260" s="113"/>
      <c r="B1260" s="99"/>
      <c r="C1260" s="99"/>
      <c r="D1260" s="36">
        <v>2024</v>
      </c>
      <c r="E1260" s="41">
        <f t="shared" si="555"/>
        <v>0</v>
      </c>
      <c r="F1260" s="17">
        <v>0</v>
      </c>
      <c r="G1260" s="17">
        <v>0</v>
      </c>
      <c r="H1260" s="17">
        <v>0</v>
      </c>
      <c r="I1260" s="13">
        <v>0</v>
      </c>
      <c r="J1260" s="89" t="s">
        <v>56</v>
      </c>
      <c r="K1260" s="89">
        <v>0</v>
      </c>
      <c r="L1260" s="34">
        <v>0</v>
      </c>
      <c r="M1260" s="131"/>
    </row>
    <row r="1261" spans="1:13" s="3" customFormat="1" ht="19.95" customHeight="1" x14ac:dyDescent="0.25">
      <c r="A1261" s="113"/>
      <c r="B1261" s="99"/>
      <c r="C1261" s="99"/>
      <c r="D1261" s="36" t="s">
        <v>33</v>
      </c>
      <c r="E1261" s="41">
        <f t="shared" si="555"/>
        <v>0</v>
      </c>
      <c r="F1261" s="13">
        <v>0</v>
      </c>
      <c r="G1261" s="13">
        <v>0</v>
      </c>
      <c r="H1261" s="13">
        <v>0</v>
      </c>
      <c r="I1261" s="13">
        <v>0</v>
      </c>
      <c r="J1261" s="89" t="s">
        <v>56</v>
      </c>
      <c r="K1261" s="89">
        <v>0</v>
      </c>
      <c r="L1261" s="34">
        <v>0</v>
      </c>
      <c r="M1261" s="131"/>
    </row>
    <row r="1262" spans="1:13" s="3" customFormat="1" ht="19.95" customHeight="1" x14ac:dyDescent="0.25">
      <c r="A1262" s="113"/>
      <c r="B1262" s="99"/>
      <c r="C1262" s="99"/>
      <c r="D1262" s="18" t="s">
        <v>10</v>
      </c>
      <c r="E1262" s="5">
        <f>SUM(E1255:E1261)</f>
        <v>28580</v>
      </c>
      <c r="F1262" s="5">
        <f t="shared" ref="F1262:L1262" si="556">SUM(F1255:F1261)</f>
        <v>0</v>
      </c>
      <c r="G1262" s="5">
        <f t="shared" si="556"/>
        <v>27150.1</v>
      </c>
      <c r="H1262" s="5">
        <f t="shared" si="556"/>
        <v>1429.9</v>
      </c>
      <c r="I1262" s="5">
        <f t="shared" si="556"/>
        <v>0</v>
      </c>
      <c r="J1262" s="12" t="s">
        <v>57</v>
      </c>
      <c r="K1262" s="5">
        <f t="shared" si="556"/>
        <v>0</v>
      </c>
      <c r="L1262" s="14">
        <f t="shared" si="556"/>
        <v>0</v>
      </c>
      <c r="M1262" s="131"/>
    </row>
    <row r="1263" spans="1:13" s="3" customFormat="1" ht="19.95" customHeight="1" x14ac:dyDescent="0.25">
      <c r="A1263" s="113">
        <v>8</v>
      </c>
      <c r="B1263" s="99" t="s">
        <v>227</v>
      </c>
      <c r="C1263" s="99" t="s">
        <v>299</v>
      </c>
      <c r="D1263" s="36">
        <v>2019</v>
      </c>
      <c r="E1263" s="41">
        <f>SUM(F1263:I1263)</f>
        <v>5590.8000000000011</v>
      </c>
      <c r="F1263" s="17">
        <v>4492.6000000000004</v>
      </c>
      <c r="G1263" s="17">
        <v>984.6</v>
      </c>
      <c r="H1263" s="17">
        <v>113.6</v>
      </c>
      <c r="I1263" s="17">
        <v>0</v>
      </c>
      <c r="J1263" s="89" t="s">
        <v>56</v>
      </c>
      <c r="K1263" s="89">
        <v>0</v>
      </c>
      <c r="L1263" s="34">
        <v>0</v>
      </c>
      <c r="M1263" s="131" t="s">
        <v>44</v>
      </c>
    </row>
    <row r="1264" spans="1:13" s="3" customFormat="1" ht="19.95" customHeight="1" x14ac:dyDescent="0.25">
      <c r="A1264" s="98"/>
      <c r="B1264" s="99"/>
      <c r="C1264" s="99"/>
      <c r="D1264" s="36">
        <v>2020</v>
      </c>
      <c r="E1264" s="41">
        <f t="shared" ref="E1264:E1269" si="557">SUM(F1264:I1264)</f>
        <v>0</v>
      </c>
      <c r="F1264" s="17">
        <v>0</v>
      </c>
      <c r="G1264" s="17">
        <v>0</v>
      </c>
      <c r="H1264" s="17">
        <v>0</v>
      </c>
      <c r="I1264" s="17">
        <v>0</v>
      </c>
      <c r="J1264" s="89" t="s">
        <v>56</v>
      </c>
      <c r="K1264" s="89">
        <v>0</v>
      </c>
      <c r="L1264" s="34">
        <v>0</v>
      </c>
      <c r="M1264" s="99"/>
    </row>
    <row r="1265" spans="1:15" s="3" customFormat="1" ht="19.95" customHeight="1" x14ac:dyDescent="0.25">
      <c r="A1265" s="98"/>
      <c r="B1265" s="99"/>
      <c r="C1265" s="99"/>
      <c r="D1265" s="36">
        <v>2021</v>
      </c>
      <c r="E1265" s="41">
        <f t="shared" si="557"/>
        <v>5000</v>
      </c>
      <c r="F1265" s="17">
        <v>0</v>
      </c>
      <c r="G1265" s="17">
        <v>2548.6</v>
      </c>
      <c r="H1265" s="17">
        <v>2451.4</v>
      </c>
      <c r="I1265" s="17">
        <v>0</v>
      </c>
      <c r="J1265" s="89" t="s">
        <v>56</v>
      </c>
      <c r="K1265" s="89">
        <v>0</v>
      </c>
      <c r="L1265" s="34">
        <v>0</v>
      </c>
      <c r="M1265" s="99"/>
    </row>
    <row r="1266" spans="1:15" s="3" customFormat="1" ht="19.95" customHeight="1" x14ac:dyDescent="0.25">
      <c r="A1266" s="98"/>
      <c r="B1266" s="99"/>
      <c r="C1266" s="99"/>
      <c r="D1266" s="36">
        <v>2022</v>
      </c>
      <c r="E1266" s="41">
        <f t="shared" si="557"/>
        <v>0</v>
      </c>
      <c r="F1266" s="17">
        <v>0</v>
      </c>
      <c r="G1266" s="17">
        <v>0</v>
      </c>
      <c r="H1266" s="17">
        <v>0</v>
      </c>
      <c r="I1266" s="17">
        <v>0</v>
      </c>
      <c r="J1266" s="89" t="s">
        <v>56</v>
      </c>
      <c r="K1266" s="89">
        <v>0</v>
      </c>
      <c r="L1266" s="34">
        <v>0</v>
      </c>
      <c r="M1266" s="99"/>
    </row>
    <row r="1267" spans="1:15" s="3" customFormat="1" ht="19.95" customHeight="1" x14ac:dyDescent="0.25">
      <c r="A1267" s="98"/>
      <c r="B1267" s="99"/>
      <c r="C1267" s="99"/>
      <c r="D1267" s="36">
        <v>2023</v>
      </c>
      <c r="E1267" s="41">
        <f t="shared" si="557"/>
        <v>0</v>
      </c>
      <c r="F1267" s="17">
        <v>0</v>
      </c>
      <c r="G1267" s="17">
        <v>0</v>
      </c>
      <c r="H1267" s="17">
        <v>0</v>
      </c>
      <c r="I1267" s="17">
        <v>0</v>
      </c>
      <c r="J1267" s="89" t="s">
        <v>56</v>
      </c>
      <c r="K1267" s="89">
        <v>0</v>
      </c>
      <c r="L1267" s="34">
        <v>0</v>
      </c>
      <c r="M1267" s="99"/>
    </row>
    <row r="1268" spans="1:15" s="3" customFormat="1" ht="19.95" customHeight="1" x14ac:dyDescent="0.25">
      <c r="A1268" s="98"/>
      <c r="B1268" s="99"/>
      <c r="C1268" s="99"/>
      <c r="D1268" s="36">
        <v>2024</v>
      </c>
      <c r="E1268" s="41">
        <f t="shared" si="557"/>
        <v>0</v>
      </c>
      <c r="F1268" s="17">
        <v>0</v>
      </c>
      <c r="G1268" s="17">
        <v>0</v>
      </c>
      <c r="H1268" s="17">
        <v>0</v>
      </c>
      <c r="I1268" s="13">
        <v>0</v>
      </c>
      <c r="J1268" s="89" t="s">
        <v>56</v>
      </c>
      <c r="K1268" s="89">
        <v>0</v>
      </c>
      <c r="L1268" s="34">
        <v>0</v>
      </c>
      <c r="M1268" s="99"/>
    </row>
    <row r="1269" spans="1:15" s="3" customFormat="1" ht="19.95" customHeight="1" x14ac:dyDescent="0.25">
      <c r="A1269" s="98"/>
      <c r="B1269" s="99"/>
      <c r="C1269" s="99"/>
      <c r="D1269" s="36" t="s">
        <v>33</v>
      </c>
      <c r="E1269" s="41">
        <f t="shared" si="557"/>
        <v>0</v>
      </c>
      <c r="F1269" s="13">
        <v>0</v>
      </c>
      <c r="G1269" s="13">
        <v>0</v>
      </c>
      <c r="H1269" s="13">
        <v>0</v>
      </c>
      <c r="I1269" s="13">
        <v>0</v>
      </c>
      <c r="J1269" s="89" t="s">
        <v>56</v>
      </c>
      <c r="K1269" s="89">
        <v>0</v>
      </c>
      <c r="L1269" s="34">
        <v>0</v>
      </c>
      <c r="M1269" s="99"/>
    </row>
    <row r="1270" spans="1:15" s="3" customFormat="1" ht="19.95" customHeight="1" x14ac:dyDescent="0.25">
      <c r="A1270" s="98"/>
      <c r="B1270" s="99"/>
      <c r="C1270" s="99"/>
      <c r="D1270" s="18" t="s">
        <v>10</v>
      </c>
      <c r="E1270" s="5">
        <f>SUM(E1263:E1269)</f>
        <v>10590.800000000001</v>
      </c>
      <c r="F1270" s="5">
        <f t="shared" ref="F1270:L1270" si="558">SUM(F1263:F1269)</f>
        <v>4492.6000000000004</v>
      </c>
      <c r="G1270" s="5">
        <f t="shared" si="558"/>
        <v>3533.2</v>
      </c>
      <c r="H1270" s="5">
        <f t="shared" si="558"/>
        <v>2565</v>
      </c>
      <c r="I1270" s="5">
        <f t="shared" si="558"/>
        <v>0</v>
      </c>
      <c r="J1270" s="12" t="s">
        <v>57</v>
      </c>
      <c r="K1270" s="5">
        <f t="shared" si="558"/>
        <v>0</v>
      </c>
      <c r="L1270" s="14">
        <f t="shared" si="558"/>
        <v>0</v>
      </c>
      <c r="M1270" s="99"/>
    </row>
    <row r="1271" spans="1:15" ht="15.6" x14ac:dyDescent="0.25">
      <c r="A1271" s="24"/>
      <c r="B1271" s="26"/>
      <c r="C1271" s="26"/>
      <c r="D1271" s="27"/>
      <c r="E1271" s="28"/>
      <c r="F1271" s="28"/>
      <c r="G1271" s="28"/>
      <c r="H1271" s="28"/>
      <c r="I1271" s="28"/>
      <c r="J1271" s="29"/>
      <c r="K1271" s="29"/>
      <c r="L1271" s="28"/>
      <c r="M1271" s="26"/>
      <c r="O1271" s="130"/>
    </row>
    <row r="1272" spans="1:15" ht="18" x14ac:dyDescent="0.25">
      <c r="A1272" s="22"/>
      <c r="B1272" s="22"/>
      <c r="C1272" s="22"/>
      <c r="D1272" s="22"/>
      <c r="E1272" s="22"/>
      <c r="F1272" s="22"/>
      <c r="G1272" s="22"/>
      <c r="H1272" s="22"/>
      <c r="I1272" s="22"/>
      <c r="J1272" s="22"/>
      <c r="K1272" s="22"/>
      <c r="L1272" s="22"/>
      <c r="M1272" s="22"/>
      <c r="O1272" s="130"/>
    </row>
    <row r="1273" spans="1:15" ht="18" x14ac:dyDescent="0.25">
      <c r="A1273" s="22"/>
      <c r="B1273" s="22"/>
      <c r="C1273" s="22"/>
      <c r="D1273" s="22"/>
      <c r="E1273" s="22"/>
      <c r="F1273" s="22"/>
      <c r="G1273" s="22"/>
      <c r="H1273" s="22"/>
      <c r="I1273" s="22"/>
      <c r="J1273" s="22"/>
      <c r="K1273" s="22"/>
      <c r="L1273" s="22"/>
      <c r="M1273" s="22"/>
      <c r="O1273" s="130"/>
    </row>
    <row r="1274" spans="1:15" x14ac:dyDescent="0.25">
      <c r="O1274" s="130"/>
    </row>
    <row r="1275" spans="1:15" x14ac:dyDescent="0.25">
      <c r="O1275" s="130"/>
    </row>
    <row r="1276" spans="1:15" x14ac:dyDescent="0.25">
      <c r="O1276" s="130"/>
    </row>
    <row r="1277" spans="1:15" x14ac:dyDescent="0.25">
      <c r="O1277" s="130"/>
    </row>
    <row r="1278" spans="1:15" x14ac:dyDescent="0.25">
      <c r="O1278" s="130"/>
    </row>
    <row r="1279" spans="1:15" x14ac:dyDescent="0.25">
      <c r="O1279" s="130"/>
    </row>
    <row r="1280" spans="1:15" x14ac:dyDescent="0.25">
      <c r="O1280" s="130"/>
    </row>
    <row r="1281" spans="15:15" x14ac:dyDescent="0.25">
      <c r="O1281" s="130"/>
    </row>
    <row r="1282" spans="15:15" x14ac:dyDescent="0.25">
      <c r="O1282" s="130"/>
    </row>
    <row r="1283" spans="15:15" x14ac:dyDescent="0.25">
      <c r="O1283" s="130"/>
    </row>
    <row r="1284" spans="15:15" x14ac:dyDescent="0.25">
      <c r="O1284" s="130"/>
    </row>
    <row r="1285" spans="15:15" x14ac:dyDescent="0.25">
      <c r="O1285" s="130"/>
    </row>
    <row r="1286" spans="15:15" x14ac:dyDescent="0.25">
      <c r="O1286" s="130"/>
    </row>
    <row r="1287" spans="15:15" x14ac:dyDescent="0.25">
      <c r="O1287" s="130"/>
    </row>
    <row r="1288" spans="15:15" x14ac:dyDescent="0.25">
      <c r="O1288" s="130"/>
    </row>
    <row r="1289" spans="15:15" x14ac:dyDescent="0.25">
      <c r="O1289" s="130"/>
    </row>
    <row r="1290" spans="15:15" x14ac:dyDescent="0.25">
      <c r="O1290" s="130"/>
    </row>
    <row r="1291" spans="15:15" x14ac:dyDescent="0.25">
      <c r="O1291" s="130"/>
    </row>
    <row r="1292" spans="15:15" x14ac:dyDescent="0.25">
      <c r="O1292" s="130"/>
    </row>
    <row r="1293" spans="15:15" x14ac:dyDescent="0.25">
      <c r="O1293" s="130"/>
    </row>
    <row r="1294" spans="15:15" x14ac:dyDescent="0.25">
      <c r="O1294" s="130"/>
    </row>
    <row r="1295" spans="15:15" x14ac:dyDescent="0.25">
      <c r="O1295" s="130"/>
    </row>
  </sheetData>
  <mergeCells count="661">
    <mergeCell ref="M718:M725"/>
    <mergeCell ref="C710:C717"/>
    <mergeCell ref="M710:M717"/>
    <mergeCell ref="A693:M693"/>
    <mergeCell ref="A621:A628"/>
    <mergeCell ref="B621:B628"/>
    <mergeCell ref="C621:C628"/>
    <mergeCell ref="M621:M628"/>
    <mergeCell ref="A564:A571"/>
    <mergeCell ref="B564:B571"/>
    <mergeCell ref="C564:C571"/>
    <mergeCell ref="M564:M571"/>
    <mergeCell ref="A572:A579"/>
    <mergeCell ref="B572:B579"/>
    <mergeCell ref="C572:C579"/>
    <mergeCell ref="M572:M579"/>
    <mergeCell ref="A580:A587"/>
    <mergeCell ref="B580:B587"/>
    <mergeCell ref="C580:C587"/>
    <mergeCell ref="M580:M587"/>
    <mergeCell ref="B605:B612"/>
    <mergeCell ref="C605:C612"/>
    <mergeCell ref="M605:M612"/>
    <mergeCell ref="A596:A603"/>
    <mergeCell ref="B645:B652"/>
    <mergeCell ref="C645:C652"/>
    <mergeCell ref="M645:M652"/>
    <mergeCell ref="A661:A668"/>
    <mergeCell ref="B661:B668"/>
    <mergeCell ref="C661:C668"/>
    <mergeCell ref="M661:M668"/>
    <mergeCell ref="M685:M692"/>
    <mergeCell ref="M702:M709"/>
    <mergeCell ref="C694:C701"/>
    <mergeCell ref="M694:M701"/>
    <mergeCell ref="A694:A701"/>
    <mergeCell ref="B694:B701"/>
    <mergeCell ref="A685:A692"/>
    <mergeCell ref="A653:A660"/>
    <mergeCell ref="C702:C709"/>
    <mergeCell ref="B702:B709"/>
    <mergeCell ref="B677:B684"/>
    <mergeCell ref="C677:C684"/>
    <mergeCell ref="A645:A652"/>
    <mergeCell ref="A677:A684"/>
    <mergeCell ref="B669:B676"/>
    <mergeCell ref="C669:C676"/>
    <mergeCell ref="M669:M676"/>
    <mergeCell ref="K596:K600"/>
    <mergeCell ref="A540:A547"/>
    <mergeCell ref="B540:B547"/>
    <mergeCell ref="C540:C547"/>
    <mergeCell ref="M540:M547"/>
    <mergeCell ref="A548:A555"/>
    <mergeCell ref="B548:B555"/>
    <mergeCell ref="C548:C555"/>
    <mergeCell ref="M548:M555"/>
    <mergeCell ref="A556:A563"/>
    <mergeCell ref="B556:B563"/>
    <mergeCell ref="C556:C563"/>
    <mergeCell ref="M556:M563"/>
    <mergeCell ref="A588:A595"/>
    <mergeCell ref="B588:B595"/>
    <mergeCell ref="C588:C595"/>
    <mergeCell ref="M588:M595"/>
    <mergeCell ref="A516:A523"/>
    <mergeCell ref="B516:B523"/>
    <mergeCell ref="C516:C523"/>
    <mergeCell ref="M516:M523"/>
    <mergeCell ref="A524:A531"/>
    <mergeCell ref="B524:B531"/>
    <mergeCell ref="C524:C531"/>
    <mergeCell ref="M524:M531"/>
    <mergeCell ref="A532:A539"/>
    <mergeCell ref="B532:B539"/>
    <mergeCell ref="C532:C539"/>
    <mergeCell ref="M532:M539"/>
    <mergeCell ref="A387:A394"/>
    <mergeCell ref="B387:B394"/>
    <mergeCell ref="C387:C394"/>
    <mergeCell ref="M387:M394"/>
    <mergeCell ref="A395:A402"/>
    <mergeCell ref="B395:B402"/>
    <mergeCell ref="C395:C402"/>
    <mergeCell ref="M395:M402"/>
    <mergeCell ref="A403:A410"/>
    <mergeCell ref="B403:B410"/>
    <mergeCell ref="C403:C410"/>
    <mergeCell ref="M403:M410"/>
    <mergeCell ref="A1255:A1262"/>
    <mergeCell ref="A339:A346"/>
    <mergeCell ref="B339:B346"/>
    <mergeCell ref="C339:C346"/>
    <mergeCell ref="M339:M346"/>
    <mergeCell ref="A347:A354"/>
    <mergeCell ref="B347:B354"/>
    <mergeCell ref="C347:C354"/>
    <mergeCell ref="M347:M354"/>
    <mergeCell ref="A355:A362"/>
    <mergeCell ref="B355:B362"/>
    <mergeCell ref="C355:C362"/>
    <mergeCell ref="M355:M362"/>
    <mergeCell ref="A363:A370"/>
    <mergeCell ref="B363:B370"/>
    <mergeCell ref="C363:C370"/>
    <mergeCell ref="M363:M370"/>
    <mergeCell ref="A371:A378"/>
    <mergeCell ref="B371:B378"/>
    <mergeCell ref="C371:C378"/>
    <mergeCell ref="M371:M378"/>
    <mergeCell ref="A379:A386"/>
    <mergeCell ref="B379:B386"/>
    <mergeCell ref="C379:C386"/>
    <mergeCell ref="C1231:C1238"/>
    <mergeCell ref="M1231:M1238"/>
    <mergeCell ref="M1124:M1131"/>
    <mergeCell ref="B1263:B1270"/>
    <mergeCell ref="C1263:C1270"/>
    <mergeCell ref="M1173:M1180"/>
    <mergeCell ref="A1181:M1181"/>
    <mergeCell ref="A1182:A1189"/>
    <mergeCell ref="B1182:B1189"/>
    <mergeCell ref="C1182:C1189"/>
    <mergeCell ref="M1182:M1189"/>
    <mergeCell ref="M1223:M1230"/>
    <mergeCell ref="M1263:M1270"/>
    <mergeCell ref="C1223:C1230"/>
    <mergeCell ref="B1223:B1230"/>
    <mergeCell ref="A1223:A1230"/>
    <mergeCell ref="C1215:C1222"/>
    <mergeCell ref="A1215:A1222"/>
    <mergeCell ref="C1207:C1214"/>
    <mergeCell ref="A1173:A1180"/>
    <mergeCell ref="M1190:M1197"/>
    <mergeCell ref="M1255:M1262"/>
    <mergeCell ref="C1255:C1262"/>
    <mergeCell ref="B1255:B1262"/>
    <mergeCell ref="A1035:A1042"/>
    <mergeCell ref="C1084:C1091"/>
    <mergeCell ref="M1003:M1010"/>
    <mergeCell ref="M1035:M1042"/>
    <mergeCell ref="A1247:A1254"/>
    <mergeCell ref="M1215:M1222"/>
    <mergeCell ref="B1215:B1222"/>
    <mergeCell ref="B1247:B1254"/>
    <mergeCell ref="C1247:C1254"/>
    <mergeCell ref="M1247:M1254"/>
    <mergeCell ref="A1239:A1246"/>
    <mergeCell ref="B1239:B1246"/>
    <mergeCell ref="C1239:C1246"/>
    <mergeCell ref="M1239:M1246"/>
    <mergeCell ref="B1173:B1180"/>
    <mergeCell ref="C1173:C1180"/>
    <mergeCell ref="A1190:A1197"/>
    <mergeCell ref="B1190:B1197"/>
    <mergeCell ref="C1190:C1197"/>
    <mergeCell ref="M1076:M1083"/>
    <mergeCell ref="B1140:B1147"/>
    <mergeCell ref="C1140:C1147"/>
    <mergeCell ref="A1231:A1238"/>
    <mergeCell ref="B1231:B1238"/>
    <mergeCell ref="A1051:A1058"/>
    <mergeCell ref="B1051:B1058"/>
    <mergeCell ref="C1051:C1058"/>
    <mergeCell ref="M1051:M1058"/>
    <mergeCell ref="A1084:A1091"/>
    <mergeCell ref="B1084:B1091"/>
    <mergeCell ref="M1084:M1091"/>
    <mergeCell ref="A1059:A1066"/>
    <mergeCell ref="B1059:B1066"/>
    <mergeCell ref="C1059:C1066"/>
    <mergeCell ref="M1059:M1066"/>
    <mergeCell ref="A1067:A1074"/>
    <mergeCell ref="B1067:B1074"/>
    <mergeCell ref="M1067:M1074"/>
    <mergeCell ref="A1075:M1075"/>
    <mergeCell ref="A1076:A1083"/>
    <mergeCell ref="B830:B837"/>
    <mergeCell ref="A758:A765"/>
    <mergeCell ref="B758:B765"/>
    <mergeCell ref="A774:A781"/>
    <mergeCell ref="B774:B781"/>
    <mergeCell ref="C774:C781"/>
    <mergeCell ref="M774:M781"/>
    <mergeCell ref="C854:C861"/>
    <mergeCell ref="M854:M861"/>
    <mergeCell ref="A766:A773"/>
    <mergeCell ref="B766:B773"/>
    <mergeCell ref="C766:C773"/>
    <mergeCell ref="A806:A813"/>
    <mergeCell ref="B806:B813"/>
    <mergeCell ref="B870:B877"/>
    <mergeCell ref="C870:C877"/>
    <mergeCell ref="B886:B893"/>
    <mergeCell ref="C886:C893"/>
    <mergeCell ref="A790:A797"/>
    <mergeCell ref="B790:B797"/>
    <mergeCell ref="M726:M733"/>
    <mergeCell ref="C838:C845"/>
    <mergeCell ref="M838:M845"/>
    <mergeCell ref="C814:C821"/>
    <mergeCell ref="M814:M821"/>
    <mergeCell ref="C822:C829"/>
    <mergeCell ref="M822:M829"/>
    <mergeCell ref="C830:C837"/>
    <mergeCell ref="M830:M837"/>
    <mergeCell ref="M766:M773"/>
    <mergeCell ref="M734:M741"/>
    <mergeCell ref="C758:C765"/>
    <mergeCell ref="M758:M765"/>
    <mergeCell ref="M750:M757"/>
    <mergeCell ref="C782:C789"/>
    <mergeCell ref="M782:M789"/>
    <mergeCell ref="A742:A749"/>
    <mergeCell ref="M742:M749"/>
    <mergeCell ref="A307:A314"/>
    <mergeCell ref="B307:B314"/>
    <mergeCell ref="C307:C314"/>
    <mergeCell ref="M307:M314"/>
    <mergeCell ref="A411:A418"/>
    <mergeCell ref="B411:B418"/>
    <mergeCell ref="C411:C418"/>
    <mergeCell ref="M411:M418"/>
    <mergeCell ref="A419:A426"/>
    <mergeCell ref="B419:B426"/>
    <mergeCell ref="C419:C426"/>
    <mergeCell ref="M419:M426"/>
    <mergeCell ref="B315:B322"/>
    <mergeCell ref="C315:C322"/>
    <mergeCell ref="M315:M322"/>
    <mergeCell ref="A315:A322"/>
    <mergeCell ref="A323:A330"/>
    <mergeCell ref="B323:B330"/>
    <mergeCell ref="C323:C330"/>
    <mergeCell ref="M323:M330"/>
    <mergeCell ref="A331:A338"/>
    <mergeCell ref="B331:B338"/>
    <mergeCell ref="C331:C338"/>
    <mergeCell ref="M379:M386"/>
    <mergeCell ref="M331:M338"/>
    <mergeCell ref="M34:M41"/>
    <mergeCell ref="B34:B41"/>
    <mergeCell ref="C34:C41"/>
    <mergeCell ref="A170:A177"/>
    <mergeCell ref="B170:B177"/>
    <mergeCell ref="C170:C177"/>
    <mergeCell ref="A66:A73"/>
    <mergeCell ref="B66:B73"/>
    <mergeCell ref="C66:C73"/>
    <mergeCell ref="M66:M73"/>
    <mergeCell ref="A74:A81"/>
    <mergeCell ref="B74:B81"/>
    <mergeCell ref="C74:C81"/>
    <mergeCell ref="M74:M81"/>
    <mergeCell ref="A82:A89"/>
    <mergeCell ref="C299:C306"/>
    <mergeCell ref="M299:M306"/>
    <mergeCell ref="B299:B306"/>
    <mergeCell ref="M42:M49"/>
    <mergeCell ref="A42:A49"/>
    <mergeCell ref="B42:B49"/>
    <mergeCell ref="C42:C49"/>
    <mergeCell ref="A50:A57"/>
    <mergeCell ref="A11:M11"/>
    <mergeCell ref="A13:A15"/>
    <mergeCell ref="J8:M8"/>
    <mergeCell ref="J13:J15"/>
    <mergeCell ref="M17:M24"/>
    <mergeCell ref="M26:M33"/>
    <mergeCell ref="K13:K15"/>
    <mergeCell ref="B13:B15"/>
    <mergeCell ref="C13:C15"/>
    <mergeCell ref="D13:D15"/>
    <mergeCell ref="E13:I13"/>
    <mergeCell ref="L13:L15"/>
    <mergeCell ref="M13:M15"/>
    <mergeCell ref="E14:E15"/>
    <mergeCell ref="F14:I14"/>
    <mergeCell ref="A17:A24"/>
    <mergeCell ref="B17:B24"/>
    <mergeCell ref="C17:C24"/>
    <mergeCell ref="A25:M25"/>
    <mergeCell ref="B26:B33"/>
    <mergeCell ref="C26:C33"/>
    <mergeCell ref="J9:M9"/>
    <mergeCell ref="O1271:O1295"/>
    <mergeCell ref="A26:A33"/>
    <mergeCell ref="B1199:B1206"/>
    <mergeCell ref="B1207:B1214"/>
    <mergeCell ref="C428:C435"/>
    <mergeCell ref="C1199:C1206"/>
    <mergeCell ref="A34:A41"/>
    <mergeCell ref="A1198:M1198"/>
    <mergeCell ref="M1207:M1214"/>
    <mergeCell ref="A605:A612"/>
    <mergeCell ref="B604:M604"/>
    <mergeCell ref="M1199:M1206"/>
    <mergeCell ref="A1207:A1214"/>
    <mergeCell ref="A1199:A1206"/>
    <mergeCell ref="A1263:A1270"/>
    <mergeCell ref="A436:A443"/>
    <mergeCell ref="A444:A451"/>
    <mergeCell ref="A613:A620"/>
    <mergeCell ref="B1011:B1018"/>
    <mergeCell ref="C1011:C1018"/>
    <mergeCell ref="A298:M298"/>
    <mergeCell ref="A299:A306"/>
    <mergeCell ref="A468:A475"/>
    <mergeCell ref="B468:B475"/>
    <mergeCell ref="C468:C475"/>
    <mergeCell ref="A484:A491"/>
    <mergeCell ref="A492:A499"/>
    <mergeCell ref="A500:A507"/>
    <mergeCell ref="B436:B443"/>
    <mergeCell ref="B653:B660"/>
    <mergeCell ref="C613:C620"/>
    <mergeCell ref="B685:B692"/>
    <mergeCell ref="M492:M499"/>
    <mergeCell ref="M468:M475"/>
    <mergeCell ref="C436:C443"/>
    <mergeCell ref="B444:B451"/>
    <mergeCell ref="C444:C451"/>
    <mergeCell ref="M436:M443"/>
    <mergeCell ref="M444:M451"/>
    <mergeCell ref="M476:M483"/>
    <mergeCell ref="B484:B491"/>
    <mergeCell ref="C484:C491"/>
    <mergeCell ref="M484:M491"/>
    <mergeCell ref="B492:B499"/>
    <mergeCell ref="C492:C499"/>
    <mergeCell ref="B500:B507"/>
    <mergeCell ref="C500:C507"/>
    <mergeCell ref="M500:M507"/>
    <mergeCell ref="A427:M427"/>
    <mergeCell ref="B428:B435"/>
    <mergeCell ref="A452:A459"/>
    <mergeCell ref="B452:B459"/>
    <mergeCell ref="C452:C459"/>
    <mergeCell ref="M452:M459"/>
    <mergeCell ref="A460:A467"/>
    <mergeCell ref="B460:B467"/>
    <mergeCell ref="C460:C467"/>
    <mergeCell ref="M460:M467"/>
    <mergeCell ref="A428:A435"/>
    <mergeCell ref="M428:M435"/>
    <mergeCell ref="K428:K432"/>
    <mergeCell ref="M910:M917"/>
    <mergeCell ref="A508:A515"/>
    <mergeCell ref="B508:B515"/>
    <mergeCell ref="C508:C515"/>
    <mergeCell ref="M508:M515"/>
    <mergeCell ref="A476:A483"/>
    <mergeCell ref="B476:B483"/>
    <mergeCell ref="C476:C483"/>
    <mergeCell ref="B596:B603"/>
    <mergeCell ref="C596:C603"/>
    <mergeCell ref="M596:M603"/>
    <mergeCell ref="M613:M620"/>
    <mergeCell ref="M846:M853"/>
    <mergeCell ref="M878:M885"/>
    <mergeCell ref="A894:A901"/>
    <mergeCell ref="M798:M805"/>
    <mergeCell ref="A870:A877"/>
    <mergeCell ref="A886:A893"/>
    <mergeCell ref="A846:A853"/>
    <mergeCell ref="B846:B853"/>
    <mergeCell ref="A854:A861"/>
    <mergeCell ref="B854:B861"/>
    <mergeCell ref="M806:M813"/>
    <mergeCell ref="M870:M877"/>
    <mergeCell ref="M967:M974"/>
    <mergeCell ref="B976:B983"/>
    <mergeCell ref="K984:K986"/>
    <mergeCell ref="J984:J986"/>
    <mergeCell ref="C984:C991"/>
    <mergeCell ref="K976:K978"/>
    <mergeCell ref="J976:J978"/>
    <mergeCell ref="C976:C983"/>
    <mergeCell ref="M976:M983"/>
    <mergeCell ref="B984:B991"/>
    <mergeCell ref="M984:M991"/>
    <mergeCell ref="C734:C741"/>
    <mergeCell ref="C790:C797"/>
    <mergeCell ref="A798:A805"/>
    <mergeCell ref="B798:B805"/>
    <mergeCell ref="B782:B789"/>
    <mergeCell ref="A702:A709"/>
    <mergeCell ref="A750:A757"/>
    <mergeCell ref="B750:B757"/>
    <mergeCell ref="C726:C733"/>
    <mergeCell ref="B726:B733"/>
    <mergeCell ref="A726:A733"/>
    <mergeCell ref="C750:C757"/>
    <mergeCell ref="A734:A741"/>
    <mergeCell ref="B734:B741"/>
    <mergeCell ref="B742:B749"/>
    <mergeCell ref="C742:C749"/>
    <mergeCell ref="M1116:M1123"/>
    <mergeCell ref="M1132:M1139"/>
    <mergeCell ref="A1148:A1155"/>
    <mergeCell ref="B1148:B1155"/>
    <mergeCell ref="B822:B829"/>
    <mergeCell ref="A830:A837"/>
    <mergeCell ref="A718:A725"/>
    <mergeCell ref="B718:B725"/>
    <mergeCell ref="C718:C725"/>
    <mergeCell ref="A822:A829"/>
    <mergeCell ref="B910:B917"/>
    <mergeCell ref="A934:A941"/>
    <mergeCell ref="B934:B941"/>
    <mergeCell ref="C934:C941"/>
    <mergeCell ref="M934:M941"/>
    <mergeCell ref="M942:M949"/>
    <mergeCell ref="M1011:M1018"/>
    <mergeCell ref="M951:M958"/>
    <mergeCell ref="A959:A966"/>
    <mergeCell ref="B959:B966"/>
    <mergeCell ref="C959:C966"/>
    <mergeCell ref="M959:M966"/>
    <mergeCell ref="A967:A974"/>
    <mergeCell ref="A1132:A1139"/>
    <mergeCell ref="B1132:B1139"/>
    <mergeCell ref="C1132:C1139"/>
    <mergeCell ref="A1100:A1107"/>
    <mergeCell ref="B1100:B1107"/>
    <mergeCell ref="A1116:A1123"/>
    <mergeCell ref="B1116:B1123"/>
    <mergeCell ref="C1116:C1123"/>
    <mergeCell ref="C1124:C1131"/>
    <mergeCell ref="C894:C901"/>
    <mergeCell ref="A1019:A1026"/>
    <mergeCell ref="B967:B974"/>
    <mergeCell ref="C967:C974"/>
    <mergeCell ref="C910:C917"/>
    <mergeCell ref="A1002:M1002"/>
    <mergeCell ref="B994:B1001"/>
    <mergeCell ref="C994:C1001"/>
    <mergeCell ref="A993:M993"/>
    <mergeCell ref="A902:A909"/>
    <mergeCell ref="B902:B909"/>
    <mergeCell ref="C902:C909"/>
    <mergeCell ref="M902:M909"/>
    <mergeCell ref="M894:M901"/>
    <mergeCell ref="M994:M1001"/>
    <mergeCell ref="C1067:C1074"/>
    <mergeCell ref="M1092:M1099"/>
    <mergeCell ref="A1108:A1115"/>
    <mergeCell ref="B1108:B1115"/>
    <mergeCell ref="C1108:C1115"/>
    <mergeCell ref="M1108:M1115"/>
    <mergeCell ref="B894:B901"/>
    <mergeCell ref="A1003:A1010"/>
    <mergeCell ref="A994:A1001"/>
    <mergeCell ref="A975:M975"/>
    <mergeCell ref="A984:A991"/>
    <mergeCell ref="A992:M992"/>
    <mergeCell ref="A976:A983"/>
    <mergeCell ref="A951:A958"/>
    <mergeCell ref="B951:B958"/>
    <mergeCell ref="C951:C958"/>
    <mergeCell ref="A1043:A1050"/>
    <mergeCell ref="B1043:B1050"/>
    <mergeCell ref="C1043:C1050"/>
    <mergeCell ref="M1043:M1050"/>
    <mergeCell ref="A910:A917"/>
    <mergeCell ref="A1092:A1099"/>
    <mergeCell ref="B1092:B1099"/>
    <mergeCell ref="C1092:C1099"/>
    <mergeCell ref="C1003:C1010"/>
    <mergeCell ref="B613:B620"/>
    <mergeCell ref="A862:A869"/>
    <mergeCell ref="B862:B869"/>
    <mergeCell ref="C862:C869"/>
    <mergeCell ref="M862:M869"/>
    <mergeCell ref="A629:A636"/>
    <mergeCell ref="B629:B636"/>
    <mergeCell ref="C629:C636"/>
    <mergeCell ref="M629:M636"/>
    <mergeCell ref="C653:C660"/>
    <mergeCell ref="M653:M660"/>
    <mergeCell ref="A637:A644"/>
    <mergeCell ref="B637:B644"/>
    <mergeCell ref="C637:C644"/>
    <mergeCell ref="M637:M644"/>
    <mergeCell ref="C806:C813"/>
    <mergeCell ref="A782:A789"/>
    <mergeCell ref="A838:A845"/>
    <mergeCell ref="B838:B845"/>
    <mergeCell ref="A814:A821"/>
    <mergeCell ref="B814:B821"/>
    <mergeCell ref="M790:M797"/>
    <mergeCell ref="C798:C805"/>
    <mergeCell ref="C846:C853"/>
    <mergeCell ref="B50:B57"/>
    <mergeCell ref="C50:C57"/>
    <mergeCell ref="M50:M57"/>
    <mergeCell ref="A58:A65"/>
    <mergeCell ref="B58:B65"/>
    <mergeCell ref="C58:C65"/>
    <mergeCell ref="M58:M65"/>
    <mergeCell ref="A98:A105"/>
    <mergeCell ref="B98:B105"/>
    <mergeCell ref="C98:C105"/>
    <mergeCell ref="M98:M105"/>
    <mergeCell ref="M82:M89"/>
    <mergeCell ref="A90:A97"/>
    <mergeCell ref="B90:B97"/>
    <mergeCell ref="C90:C97"/>
    <mergeCell ref="M90:M97"/>
    <mergeCell ref="C82:C89"/>
    <mergeCell ref="B82:B89"/>
    <mergeCell ref="A106:A113"/>
    <mergeCell ref="B106:B113"/>
    <mergeCell ref="C106:C113"/>
    <mergeCell ref="M106:M113"/>
    <mergeCell ref="A114:A121"/>
    <mergeCell ref="B114:B121"/>
    <mergeCell ref="M677:M684"/>
    <mergeCell ref="C685:C692"/>
    <mergeCell ref="A710:A717"/>
    <mergeCell ref="B710:B717"/>
    <mergeCell ref="A122:A129"/>
    <mergeCell ref="B122:B129"/>
    <mergeCell ref="C122:C129"/>
    <mergeCell ref="M122:M129"/>
    <mergeCell ref="A130:A137"/>
    <mergeCell ref="B130:B137"/>
    <mergeCell ref="C130:C137"/>
    <mergeCell ref="M130:M137"/>
    <mergeCell ref="A138:A145"/>
    <mergeCell ref="B138:B145"/>
    <mergeCell ref="C138:C145"/>
    <mergeCell ref="M138:M145"/>
    <mergeCell ref="C114:C121"/>
    <mergeCell ref="M114:M121"/>
    <mergeCell ref="A146:A153"/>
    <mergeCell ref="B146:B153"/>
    <mergeCell ref="C146:C153"/>
    <mergeCell ref="M146:M153"/>
    <mergeCell ref="A154:A161"/>
    <mergeCell ref="B154:B161"/>
    <mergeCell ref="C154:C161"/>
    <mergeCell ref="M154:M161"/>
    <mergeCell ref="A162:A169"/>
    <mergeCell ref="B162:B169"/>
    <mergeCell ref="C162:C169"/>
    <mergeCell ref="M162:M169"/>
    <mergeCell ref="M170:M177"/>
    <mergeCell ref="A178:A185"/>
    <mergeCell ref="B178:B185"/>
    <mergeCell ref="C178:C185"/>
    <mergeCell ref="M178:M185"/>
    <mergeCell ref="A186:A193"/>
    <mergeCell ref="B186:B193"/>
    <mergeCell ref="C186:C193"/>
    <mergeCell ref="M186:M193"/>
    <mergeCell ref="A194:A201"/>
    <mergeCell ref="B194:B201"/>
    <mergeCell ref="C194:C201"/>
    <mergeCell ref="M194:M201"/>
    <mergeCell ref="A202:A209"/>
    <mergeCell ref="B202:B209"/>
    <mergeCell ref="C202:C209"/>
    <mergeCell ref="M202:M209"/>
    <mergeCell ref="A210:A217"/>
    <mergeCell ref="B210:B217"/>
    <mergeCell ref="C210:C217"/>
    <mergeCell ref="M210:M217"/>
    <mergeCell ref="C274:C281"/>
    <mergeCell ref="M274:M281"/>
    <mergeCell ref="A218:A225"/>
    <mergeCell ref="B218:B225"/>
    <mergeCell ref="C218:C225"/>
    <mergeCell ref="M218:M225"/>
    <mergeCell ref="A226:A233"/>
    <mergeCell ref="B226:B233"/>
    <mergeCell ref="C226:C233"/>
    <mergeCell ref="M226:M233"/>
    <mergeCell ref="A234:A241"/>
    <mergeCell ref="B234:B241"/>
    <mergeCell ref="C234:C241"/>
    <mergeCell ref="M234:M241"/>
    <mergeCell ref="A242:A249"/>
    <mergeCell ref="B242:B249"/>
    <mergeCell ref="C242:C249"/>
    <mergeCell ref="M242:M249"/>
    <mergeCell ref="A250:A257"/>
    <mergeCell ref="B250:B257"/>
    <mergeCell ref="C250:C257"/>
    <mergeCell ref="M1148:M1155"/>
    <mergeCell ref="A1140:A1147"/>
    <mergeCell ref="A942:A949"/>
    <mergeCell ref="B942:B949"/>
    <mergeCell ref="C942:C949"/>
    <mergeCell ref="A258:A265"/>
    <mergeCell ref="B258:B265"/>
    <mergeCell ref="C258:C265"/>
    <mergeCell ref="M258:M265"/>
    <mergeCell ref="A282:A289"/>
    <mergeCell ref="A266:A273"/>
    <mergeCell ref="B282:B289"/>
    <mergeCell ref="B266:B273"/>
    <mergeCell ref="C282:C289"/>
    <mergeCell ref="M282:M289"/>
    <mergeCell ref="C266:C273"/>
    <mergeCell ref="A290:A297"/>
    <mergeCell ref="B290:B297"/>
    <mergeCell ref="C290:C297"/>
    <mergeCell ref="M290:M297"/>
    <mergeCell ref="A669:A676"/>
    <mergeCell ref="M266:M273"/>
    <mergeCell ref="A274:A281"/>
    <mergeCell ref="B274:B281"/>
    <mergeCell ref="C1165:C1172"/>
    <mergeCell ref="M1165:M1172"/>
    <mergeCell ref="B1076:B1083"/>
    <mergeCell ref="M1019:M1026"/>
    <mergeCell ref="A1011:A1018"/>
    <mergeCell ref="C1148:C1155"/>
    <mergeCell ref="C1100:C1107"/>
    <mergeCell ref="M1100:M1107"/>
    <mergeCell ref="C1076:C1083"/>
    <mergeCell ref="B1019:B1026"/>
    <mergeCell ref="A1027:A1034"/>
    <mergeCell ref="B1027:B1034"/>
    <mergeCell ref="C1027:C1034"/>
    <mergeCell ref="M1027:M1034"/>
    <mergeCell ref="C1019:C1026"/>
    <mergeCell ref="B1035:B1042"/>
    <mergeCell ref="C1035:C1042"/>
    <mergeCell ref="M1140:M1147"/>
    <mergeCell ref="A1156:M1156"/>
    <mergeCell ref="A1157:A1164"/>
    <mergeCell ref="B1157:B1164"/>
    <mergeCell ref="A1165:A1172"/>
    <mergeCell ref="B1165:B1172"/>
    <mergeCell ref="C1157:C1164"/>
    <mergeCell ref="J7:M7"/>
    <mergeCell ref="J1:M1"/>
    <mergeCell ref="J6:M6"/>
    <mergeCell ref="J2:M2"/>
    <mergeCell ref="J3:M3"/>
    <mergeCell ref="J4:M4"/>
    <mergeCell ref="M1157:M1164"/>
    <mergeCell ref="A1124:A1131"/>
    <mergeCell ref="B1124:B1131"/>
    <mergeCell ref="M886:M893"/>
    <mergeCell ref="A878:A885"/>
    <mergeCell ref="B878:B885"/>
    <mergeCell ref="C878:C885"/>
    <mergeCell ref="A918:A925"/>
    <mergeCell ref="B918:B925"/>
    <mergeCell ref="C918:C925"/>
    <mergeCell ref="M918:M925"/>
    <mergeCell ref="A926:A933"/>
    <mergeCell ref="B926:B933"/>
    <mergeCell ref="C926:C933"/>
    <mergeCell ref="M926:M933"/>
    <mergeCell ref="M250:M257"/>
    <mergeCell ref="A950:M950"/>
    <mergeCell ref="B1003:B1010"/>
  </mergeCells>
  <printOptions horizontalCentered="1"/>
  <pageMargins left="0.59055118110236227" right="0.59055118110236227" top="0.78740157480314965" bottom="0.39370078740157483" header="0" footer="0"/>
  <pageSetup paperSize="9" scale="54" fitToHeight="30" orientation="landscape" r:id="rId1"/>
  <rowBreaks count="16" manualBreakCount="16">
    <brk id="57" max="12" man="1"/>
    <brk id="129" max="12" man="1"/>
    <brk id="201" max="12" man="1"/>
    <brk id="273" max="12" man="1"/>
    <brk id="346" max="12" man="1"/>
    <brk id="426" max="12" man="1"/>
    <brk id="507" max="12" man="1"/>
    <brk id="595" max="12" man="1"/>
    <brk id="684" max="12" man="1"/>
    <brk id="773" max="12" man="1"/>
    <brk id="861" max="12" man="1"/>
    <brk id="949" max="12" man="1"/>
    <brk id="1026" max="12" man="1"/>
    <brk id="1099" max="12" man="1"/>
    <brk id="1172" max="12" man="1"/>
    <brk id="1254"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Лист3</vt:lpstr>
      <vt:lpstr>Лист3!Заголовки_для_печати</vt:lpstr>
      <vt:lpstr>Лист3!Область_печати</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dc:creator>
  <cp:lastModifiedBy>economika</cp:lastModifiedBy>
  <cp:lastPrinted>2020-05-29T04:06:12Z</cp:lastPrinted>
  <dcterms:created xsi:type="dcterms:W3CDTF">2017-08-23T12:20:25Z</dcterms:created>
  <dcterms:modified xsi:type="dcterms:W3CDTF">2020-06-05T00:28:32Z</dcterms:modified>
</cp:coreProperties>
</file>